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75" windowWidth="9720" windowHeight="6720" tabRatio="823" firstSheet="1" activeTab="8"/>
  </bookViews>
  <sheets>
    <sheet name="CB_DATA_" sheetId="2" state="hidden" r:id="rId1"/>
    <sheet name="Figure 10.2" sheetId="99" r:id="rId2"/>
    <sheet name="Figure 10.3" sheetId="1" r:id="rId3"/>
    <sheet name="Figure 10.4" sheetId="100" r:id="rId4"/>
    <sheet name="Figure 10.5" sheetId="46" r:id="rId5"/>
    <sheet name="Figure 10.6" sheetId="48" r:id="rId6"/>
    <sheet name="Figure 10.7" sheetId="61" r:id="rId7"/>
    <sheet name="Figure 10.8" sheetId="118" r:id="rId8"/>
    <sheet name="Figure 10.9" sheetId="93" r:id="rId9"/>
    <sheet name="Figure 10.10" sheetId="94" r:id="rId10"/>
    <sheet name="Figure 10.11" sheetId="101" r:id="rId11"/>
    <sheet name="Figure 10.12" sheetId="65" r:id="rId12"/>
    <sheet name="Figure 10.13" sheetId="116" r:id="rId13"/>
    <sheet name="Figure 10.14" sheetId="117" r:id="rId14"/>
    <sheet name="Figure 10.15" sheetId="106" r:id="rId15"/>
  </sheets>
  <definedNames>
    <definedName name="CB_Block_00000000000000000000000000000000" localSheetId="14" hidden="1">"'7.0.0.0"</definedName>
    <definedName name="CB_Block_00000000000000000000000000000001" localSheetId="0" hidden="1">"'633373740740978617"</definedName>
    <definedName name="CB_Block_00000000000000000000000000000001" localSheetId="14" hidden="1">"'633367230958437500"</definedName>
    <definedName name="CB_Block_00000000000000000000000000000003" localSheetId="14" hidden="1">"'7.3.814.0"</definedName>
    <definedName name="CB_BlockExt_00000000000000000000000000000003" localSheetId="14" hidden="1">"'7.3"</definedName>
    <definedName name="CBWorkbookPriority" localSheetId="7" hidden="1">-653220015</definedName>
    <definedName name="CBWorkbookPriority" hidden="1">-653220015</definedName>
    <definedName name="CBx_2cae1be093284e1cae265e3842655fc3" localSheetId="0" hidden="1">"'Sheet5'!$A$1"</definedName>
    <definedName name="CBx_62636358f7af40e2b148a3d926be7901" localSheetId="0" hidden="1">"'CB_DATA_'!$A$1"</definedName>
    <definedName name="CBx_99fce2b3cd6f4fb985b680887028c5ca" localSheetId="0" hidden="1">"'Base Case Model'!$A$1"</definedName>
    <definedName name="CBx_aa06eeccdb9b46529799954c955ed000" localSheetId="0" hidden="1">"'Figure 10.15'!$A$1"</definedName>
    <definedName name="CBx_Sheet_Guid" localSheetId="0" hidden="1">"'62636358-f7af-40e2-b148-a3d926be7901"</definedName>
    <definedName name="CBx_Sheet_Guid" localSheetId="14" hidden="1">"'aa06eecc-db9b-4652-9799-954c955ed000"</definedName>
    <definedName name="CBx_Sheet_Guid" localSheetId="2" hidden="1">"'99fce2b3cd6f4fb985b680887028c5ca"</definedName>
    <definedName name="CBx_SheetRef" localSheetId="0" hidden="1">CB_DATA_!$A$14</definedName>
    <definedName name="CBx_SheetRef" localSheetId="14" hidden="1">CB_DATA_!$B$14</definedName>
    <definedName name="CBx_StorageType" localSheetId="0" hidden="1">2</definedName>
    <definedName name="CBx_StorageType" localSheetId="14" hidden="1">2</definedName>
    <definedName name="_xlnm.Print_Area" localSheetId="2">'Figure 10.3'!$A$1:$D$52</definedName>
    <definedName name="solver_adj" localSheetId="2" hidden="1">'Figure 10.3'!$C$13</definedName>
    <definedName name="solver_cvg" localSheetId="2" hidden="1">0.0001</definedName>
    <definedName name="solver_dia" localSheetId="2" hidden="1">5</definedName>
    <definedName name="solver_drv" localSheetId="2" hidden="1">1</definedName>
    <definedName name="solver_eng" localSheetId="2" hidden="1">1</definedName>
    <definedName name="solver_est" localSheetId="2" hidden="1">1</definedName>
    <definedName name="solver_iao" localSheetId="2" hidden="1">0</definedName>
    <definedName name="solver_ifs" localSheetId="2" hidden="1">0</definedName>
    <definedName name="solver_irs" localSheetId="2" hidden="1">0</definedName>
    <definedName name="solver_ism" localSheetId="2" hidden="1">0</definedName>
    <definedName name="solver_itr" localSheetId="2" hidden="1">1000</definedName>
    <definedName name="solver_lin" localSheetId="2" hidden="1">2</definedName>
    <definedName name="solver_lva" localSheetId="2" hidden="1">2</definedName>
    <definedName name="solver_mda" localSheetId="2" hidden="1">1</definedName>
    <definedName name="solver_mip" localSheetId="2" hidden="1">5000</definedName>
    <definedName name="solver_mod" localSheetId="2" hidden="1">5</definedName>
    <definedName name="solver_msl" localSheetId="2" hidden="1">2</definedName>
    <definedName name="solver_mtr" localSheetId="2" hidden="1">0</definedName>
    <definedName name="solver_neg" localSheetId="2" hidden="1">2</definedName>
    <definedName name="solver_nod" localSheetId="2" hidden="1">5000</definedName>
    <definedName name="solver_ntr" localSheetId="2" hidden="1">0</definedName>
    <definedName name="solver_num" localSheetId="2" hidden="1">0</definedName>
    <definedName name="solver_nwt" localSheetId="2" hidden="1">1</definedName>
    <definedName name="solver_opt" localSheetId="2" hidden="1">'Figure 10.3'!$C$29</definedName>
    <definedName name="solver_pre" localSheetId="2" hidden="1">0.000001</definedName>
    <definedName name="solver_rbv" localSheetId="2" hidden="1">1</definedName>
    <definedName name="solver_rdp" localSheetId="2" hidden="1">0</definedName>
    <definedName name="solver_rep" localSheetId="2" hidden="1">2</definedName>
    <definedName name="solver_rlx" localSheetId="2" hidden="1">2</definedName>
    <definedName name="solver_rtr" localSheetId="2" hidden="1">0</definedName>
    <definedName name="solver_scl" localSheetId="2" hidden="1">2</definedName>
    <definedName name="solver_sel" localSheetId="2" hidden="1">1</definedName>
    <definedName name="solver_sho" localSheetId="2" hidden="1">2</definedName>
    <definedName name="solver_ssz" localSheetId="2" hidden="1">0</definedName>
    <definedName name="solver_tim" localSheetId="2" hidden="1">100</definedName>
    <definedName name="solver_tms" localSheetId="2" hidden="1">2</definedName>
    <definedName name="solver_tol" localSheetId="2" hidden="1">0.05</definedName>
    <definedName name="solver_typ" localSheetId="2" hidden="1">1</definedName>
    <definedName name="solver_val" localSheetId="2" hidden="1">0</definedName>
    <definedName name="solver_ver" localSheetId="2" hidden="1">6</definedName>
    <definedName name="solver_vir" localSheetId="2" hidden="1">1</definedName>
  </definedNames>
  <calcPr calcId="125725"/>
</workbook>
</file>

<file path=xl/calcChain.xml><?xml version="1.0" encoding="utf-8"?>
<calcChain xmlns="http://schemas.openxmlformats.org/spreadsheetml/2006/main">
  <c r="B11" i="2"/>
  <c r="F23" i="100"/>
  <c r="F22"/>
  <c r="C22"/>
  <c r="C25" s="1"/>
  <c r="F21"/>
  <c r="F20"/>
  <c r="F19"/>
  <c r="F18"/>
  <c r="C18"/>
  <c r="F17"/>
  <c r="F16"/>
  <c r="C16"/>
  <c r="C24" s="1"/>
  <c r="C27" s="1"/>
  <c r="F15"/>
  <c r="F14"/>
  <c r="F13"/>
  <c r="F12"/>
  <c r="F11"/>
  <c r="E9" i="99"/>
  <c r="E10"/>
  <c r="E11"/>
  <c r="E12"/>
  <c r="E13"/>
  <c r="E14"/>
  <c r="E15"/>
  <c r="E16"/>
  <c r="E17"/>
  <c r="E18"/>
  <c r="E19"/>
  <c r="E20"/>
  <c r="E8"/>
  <c r="A11" i="2"/>
  <c r="C20" i="100" l="1"/>
  <c r="C29" s="1"/>
  <c r="C22" i="1"/>
  <c r="C25" s="1"/>
  <c r="C16"/>
  <c r="C20" s="1"/>
  <c r="F12"/>
  <c r="F13"/>
  <c r="F14"/>
  <c r="F15"/>
  <c r="F16"/>
  <c r="F17"/>
  <c r="F18"/>
  <c r="F19"/>
  <c r="F20"/>
  <c r="F21"/>
  <c r="F22"/>
  <c r="F23"/>
  <c r="F11"/>
  <c r="C18"/>
  <c r="C24" l="1"/>
  <c r="C27" s="1"/>
  <c r="C29" s="1"/>
</calcChain>
</file>

<file path=xl/sharedStrings.xml><?xml version="1.0" encoding="utf-8"?>
<sst xmlns="http://schemas.openxmlformats.org/spreadsheetml/2006/main" count="132" uniqueCount="63">
  <si>
    <t>Parameters</t>
  </si>
  <si>
    <t>Lease rate</t>
  </si>
  <si>
    <t>Borrowing rate</t>
  </si>
  <si>
    <t>Model</t>
  </si>
  <si>
    <t>Leases sold</t>
  </si>
  <si>
    <t>NPV per car</t>
  </si>
  <si>
    <t>Total NPV</t>
  </si>
  <si>
    <t>Elasticity</t>
  </si>
  <si>
    <t>Multiplier</t>
  </si>
  <si>
    <t>Payment</t>
  </si>
  <si>
    <t>Demand</t>
  </si>
  <si>
    <t>DATA TABLE</t>
  </si>
  <si>
    <t>Parameter</t>
  </si>
  <si>
    <t>-10 Pct</t>
  </si>
  <si>
    <t>+10 Pct</t>
  </si>
  <si>
    <t>Range</t>
  </si>
  <si>
    <t>Base Case Result</t>
  </si>
  <si>
    <t>PARAMETER INFO</t>
  </si>
  <si>
    <t>Base Case</t>
  </si>
  <si>
    <t>% Sensitivity</t>
  </si>
  <si>
    <t>-%</t>
  </si>
  <si>
    <t>+%</t>
  </si>
  <si>
    <t>Monthly customer payment</t>
  </si>
  <si>
    <t>Monthly bank payment</t>
  </si>
  <si>
    <t>Residual gain/loss</t>
  </si>
  <si>
    <t>NPV of net monthly payments</t>
  </si>
  <si>
    <t>NPV of residual gain/loss</t>
  </si>
  <si>
    <t>M1</t>
  </si>
  <si>
    <t>Sale Price (000)</t>
  </si>
  <si>
    <t>Term (months)</t>
  </si>
  <si>
    <t>Actual residual (%)</t>
  </si>
  <si>
    <t>Contract Residual Value (%)</t>
  </si>
  <si>
    <t xml:space="preserve"> </t>
  </si>
  <si>
    <t>Money Factor</t>
  </si>
  <si>
    <t>Decisions</t>
  </si>
  <si>
    <t>Total NPV: Contract Residual Value (%) by Money Factor</t>
  </si>
  <si>
    <t>Objective: Total NPV</t>
  </si>
  <si>
    <t>Change</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</si>
  <si>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</si>
  <si>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</si>
  <si>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</si>
  <si>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</si>
  <si>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</si>
  <si>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</si>
  <si>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</si>
  <si>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</si>
  <si>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</si>
  <si>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</si>
  <si>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</si>
  <si>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</si>
  <si>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62636358-f7af-40e2-b148-a3d926be7901</t>
  </si>
  <si>
    <t>CB_Block_0</t>
  </si>
  <si>
    <t>㜸〱敤㕣摤㜳ㅣ挷㜱摦㌹㘰㡦户〷ㅣ㜱㈲㈹捡㤴㘵〹㤶㉣摢㌴ㄸ㠸愴挴挸㜲愲戰㐰㠰㈰㔱〶〵㠸〰㈹㍢㤲㝤㕥摣敤〲㉢摥敥㐱扢ぢ㤰㤰㤳㐸戶㤵て搹㙦㜶扥㥣㔴捡㤵昲㑢㔲ㄵ搹㜱㈵㔶慣搸昹㝥戵慢昲㤲户㍣㌸㉦㜹㐹㉡挵慡晣〱捥敦搷戳㝢户㜷挷㕢㠰㐷㈹㠱㔲㔸敡ㅡ戳㍤㍤戳㍢搳㍤摤㍤摤戳㌲㤴㘱ㄸ㍦挳挵扦扣㐶㔹㜸㘸㘵㈷㡡ㅤ㝦㝡戶搵㙣㍡昵搸㙢〵搱昴㑣ㄸ摡㍢㡢㕥ㄴ㡦㠰愰㔸昳㔰ㅦ㤹戵挸㝢搵㈹搵戶㥤㌰〲㤱㘹ㄸ愵㤲㔵㐰㍤㍢攱慦㥡摥㔸㙣㌵㍥ち㜰㜵昶挲搲摡换攸㜵㈵㙥㠵捥愹挹敢扡敤戳㑦㑦㍦㌹晤挹㌳㑦㑤㥦㍥㌵㌹扢搵㡣户㐲攷搹挰搹㡡㐳扢㜹㙡㜲㜹㙢慤改搵㍦敤散慣戶㙥㌸挱戳捥摡改㈷搷散愷㐰㝤敥㥣晢捣㌳㥦ㅣ挷㠳㡤挵搹ぢ换愱攳㐶敦㑡㡦㈶㕦昷愹㌹愷敥㜱㕣㡥ㄳ㝡挱晡昴散〵晣㤷㜹㜷摣㍤㍤扤戲攱㌸㌱ㅦ散㠴㑥㔰㜷㈲ぢつ挷晣㤹㈸摡昲㌷㌹㜱㤶㍦㡦㘱搶敤㈸㌶晤㔹愷搹戴晣戴搷㤲扦㠴㜹㙢摡㍢攳晥㡡ㄳ㐴㕥散㙤㝢昱㑥搱㕦㐵㐷㡤㡡㝦㉤㜲慥摡挱扡昳㥣敤㍢愶㝦㘹换㙢㡣敡换ㄸ昹㔸摡㐵昶挵㘴昰搳㌳㤱㍦扢㘱㠷昲㐶ㄱ愷㈵㠷㜶㍥慣㜷搳㍥㌶戸㕦扥扡㍣㠱㝤㍥㍥㤸づ㌵搷敤戰㑤㌹㌵㤸㌲ㄹ㝣昷ㅢ㍣㌱㤸㍥㌳㐷摤㙤㑥づ㙥㈳㔳搹㑤慤挶ㄲ搹㤶ㄹ挵㘰慣㈲挱㈱㠲ㄲ〱ㄹ㘸㤵〹挶〸挶〱搴攸㝦㘳㠵㘴ㅢ戲慡㔰戳ぢ戵戵㐲慤㕥愸㌵ち㌵愷㔰㜳ぢ戵昵㐲㙤愳㔰昳ち戵㤷ぢ戵ㅢ愰㐹慦搲愱㐳㠵攴㝡㜹敥摢㙦㝣攵搶㙢㤷扥晥㈷搵攷捤摡㕢摦ㅤ㍦っ愲攷㤳㤷㥡ぢ敤㥢㄰戵㡥っ㥦㥤㍥捤㝦扢慦〹㉣〹昷㥣晢戴㝢收㑣攳摣㘹晢㐹摢攴戰㜲㤸摦㈵㈸㔵搰㡥扢㉦㜸㐱愳㜵㔳㜸昷搰〵㍢㜲㍡ㄳ㌷㤵搴㕤㘸㙤〵㡤攸㠳㜷慥㕣㠹敤搸㜹戰户慥搳㐹㕦戳ㄵ㉣㉢㈷㤲攷㍤摣摢散扡摤摣㜲㘶㙥㜹扡晡㐳㍤搵晥㜲搸㕡ㅢ㕣㍢ㅦ㍡慦戴㙢晢摥㘸〶ち㙤㕢晡敥ㅢ愵慥搲敦㌵㌹扢搱㡡㥣㐰㕥㙦捡㕦昶敡㌷㥣㜰挵愱㍡㜴ㅡ㌲搴晢㔹㤵慣晡愹愵〰〳挵㙡㙤㍣㥡挵扡ㄷ㙦挵㔸捣㑥〳敦扢改㠴昱捥慡扤搶㜴㡥㜷㤱攸㘷愲攲㐴ㄷ㝡扥㔵摦㡡㘶㕢㐱ㅣ戶㥡摤㌵㌳㡤㙤ㅢ㥡愶㜱愵搵㜰㐶㐷つ㔱ち㔰戶㈳㈳㑡ㄹ㥦ㄸ扣ㄶ㠴ㄱㄹㄶ㜳㈱㝦愰㕢散愶慦㘲㜴ㄸ㐵搳愱㑣ㄶ㍥戲㑢㘷㝣㕦搱㌱㌹㉢㌰㌳㈶摡づ㍥昴攳扢㜴摢收摣㝢㑢㕣㈸ㅣ㑤㐶㝦㜱摢〹攲换㜶搰㘸㍡㘱慥攵㔳㝣㈳㙢〲挰扣つ㠵㌰㜰昶㘸收搴㉤戵㘳摥昴ㅡ昱㐶㜱挳昱搶㌷㘲攰㘰ㅤ㑢㈵㑥㙤摦㘵摤〷㤴㜵㠴攰㈸㐰戹㙣ㄴ㡦㤱愸㔸挶㘵㤸搴㑥㌹㙢戹㑢㤱戳㕤搷㕡ㅥ㜷攷扤㘶散㘸愵㍣攱㠲㈳摡慡〹晢㉡ㄴ搱搰慥㙢㠳㜱捣㥤㠵㤴摡㕥㄰敦㜴搶㙤摦㉡搱㐲㜴愰ぢ昶㥤㉥愰㉡攸搶〷㌹㙢つ㐲搳愳つ昲㠹㌳㐲挴㘵㤰㘳搹搱㜳户㤰㤱㍥㐷㐷㠰㍥㉢㠴愴㍥㍤㔸㐷㔰搸晢㠵㤴㡤〶慥挷〳㙤㜶㈷㍦㕥㙢戳晢㌱㜱搶㜱㠲〷〸㍥㐰㜰〲㐰晤㍢㌴ㅣ戵ㅣ捡摤㤷昵㐱摣㕢てㄱ㝣〸〰晡挹愲捥㐹㔴ㄵ㝤愸扤昸㤱愴慢挰㑦ㄶ愷㔸慢㈲㝡挶㙤㍦戳攲ぢ愳ㄳ慦㜳㝦搸摡㔱戱戱ㅦㅤ㉣㥢搹攱㔰㈲㜳㐸戳㘳摤㠵㌴㍢ㄱ㈴ㅤ搲㙥㍤㠲愶搶㈴挱㠷〱捡搶愳㠴㌰㉥㜴㜸昷收搱搳愵㝣㕦戸㐵摡ㄹㅡ搲挰㈷㠲捣㉤㐰㡥㤲敢摢扥ㅣ昸搰㜴〷愷摣昷扤て㝤㙡昰晡㑥㤸摥㘳㌷て散づ㘳㐵㜷改㐵㍦㠶攵愵晥㜵愰㡤㜹ㅣ搵搶㐷〹㍥〶搰㘳㘳戸晢扥摢㐸㠱戸挵㝥㠶㜳㐷ㄸ㜵ㄱ㉦㜷㜵㘷搳ㄱぢ㌴敥慥摡攱扡ㄳ㈳㠲戱㌰〷㕦戸ㄵ㠶㑥ㄳ㥢摡㠶㈰戸㝦㜹愰ㅢㄹ捤㠷㉤㥦昸〳ㅦ㌹㝡㕦ㄸ㠶搱搱挲㠸搱攳㈳攷昸㥡㤹㤸㔳㐶㜲㘸㠳㥦ㅣ慣㈴㌲㡤扡挵㡢敤昲昷㤷〷㥡㘴〸㑤㜲ㄲ搳㙡㝤〲〰㕡㐲晤换㐰㡤㜲㡡㘴㍦㈷㘴摤ㅥ㉢㈳㝣㌹扢㤳㥥ㄸ㘲㥦ㅥㄹ搳〱摢ぢ㠸ㅦ㐴ㄵ㝦挵昳摢捡㘲捣㕦㜶挲㍡㘲ぢ㕥搳㈹敢戰㉣㔵捤㠱慥㜸㥦攸㡡㤱㤱扥晤㜴㑥㝣㑤攴愴㐷㑢攴慥昶摣捡㥣扤㜸㐷愸ㄸ㠶愴㔲挹〹つ戵㌵㄰㈵㡦戴〷㉡㘶〸ㄵ昳〴㈶捥㍡㑤㜰㠶攰㉣㠰昹ㄳ㘸㥡扤㑥㍣㔳㘱㠷戶ㄹ搲慥搵㡣ㄲ搹㈰㈱挲ㅦて㔴㔶攷昸㤸㥦㈷㜸ㅡ愰挷晤㘱〰㌲㐷㄰㠵攵ㄹ㐱㤴㌴㠶㝢摤㜳㙥㔲〶づ扢㐸㉣捤㙥㐵㜱换㘷㘶愹攲捥戵㥥㙢挵㜳㕥戴㠹㑣搴㔱㌷㈹扣戰攱〴㤰慥㄰扥㑦て慥戵戹改㌴㉣㜷愵戵〵搵戶㌰户ㅦ㌶收㤸づ昸㤲戲㌷㉦㈸㕣挳敤㡦搱㠵挲㑣㑢扣㤵搱搸㍤㐵扦戹改㥢攸捣攸慡ㄷ㌷㥤㌱㔷㉦㍡㤶㑢㉥㘶ㄱ㤹㠳挶㈱㜷㜵㈳㜴㥣戹㡡㝢㈹昴ㅡ㑤㉦㜰挸っ昸㤸㑣搶㉤㍡敢挸ㄲ㉣户㤸〳㙣〵ㄵ㜷㌵戴㠳㘸搳㘶㐲㜱攷㐸搷㥤愴㐵㑣昷㠲ㄷ㐴㜸㡣㜰㤱攵〹㜷㘵愳㜵ㄳ搹摡㉤㍦戸㘴㙦㐶晢㠲㉢ㄴ㝡㝤〹㙢㔴㐱ㄵち慡㔴㈸つ换ㅦ㙥挸つ㠳㙢㙦㤴㐰㜸㘵㤸㡣㤹攷㔸㙦晡昵㐹㡥㠶㝥㍡摦㘹ㅣ搹愳㌶㜲㈴㔷ぢ㜳愵㕡捦戰捤愷〰㉥㕦扡戶搰挹捣摤㐳扥摡㘴㡣㍦㐷挳㡢㔰戴搳㈰㡣搰ㅤ搶㠲㐲ㅣ攵〶敢て晣收㕤慦昰㤵㕤愱愱散ㅤ敥ㄴ攷㤱㐷ㅡ㜷ㄷ敤㌵愷㠹㙣戴㙦挷㠷昵つ㥤㔸摦㙥㐶㐹摤㙣换昷㙤ちㄶ㠵㜲愵㙥㔳㝥㘷戶攲搶ㄵ㉦戰㕣〰㤱扥〴㘵摦〲捡扥㈵愸㜱昷㉡ㄳ㠳㔲㘶㕦慤㜵㍢昴攲つ摦慢㤷㜸挳攴摤扥㤰㐸㉣㜱敡摤昴㑡㌵挶㘴㡦㉦㝦つづ㕢㌴つ㘶㑦㐳㡢㜲敡挸㝣挸㙤㐱ㄵ昱㑦つㄹ㔶㠲㝡㤱㌸愹昵㡢攸捤㤴㜳ㄱ㔰㌸㜲摤㑥㑦㕦摣㝥つㄸ慤㠲挸昵ㅣㄱ㐱㑣㌰愳攲ㄹ攰㉥扡搷〲㉦〶昷挸戱㜹㉦㥥㡢挰㜲〰ㄴ㘵㜳晢愰㜰㌵搳㘸慡㙤ㄳㅥ改慦敡㌲ㄲて昷搷㘷慤挶㐷敥㔰慤敤㐹挶㡣散㐶㈴㜶攵づ敦戸㥦っ㡤ㄲ戳㥤摡ㅡ㤵ㄷ㌴敤捣㍢㜵挸㍤㤸㈵㤱ㄹ挳晡㈵ㄱㄴ愴㜹ㄳぢ挵㠸㝤扥㜸㘴昲㌵昴〰捡戴㔲ㅡ㔷㐹ㄲ㠲ぢ㌸㜴搲㜰捡挹ㅤ搶昷攱愴戸戴ㄵ㜷搵搸户㡥㈶㌵㌳捤收㔲〰ㅦ愱㙥㠷㡤㝤戲愴㌱㌶㙤㕦㘴㜵づ㙢晢昵昴㘶ㄶ㘲戲っ㤹ㄴ挹㠹〲㘳ㄹ㘲㜱㘵昲愹昴捤㉡㥣敡㌶扡挴扢㉢㡥ㅤ〸〷㔶攲挶㥣戳㉤㑥㔸挷㡦㍦㉡つ摡㝢㐵搱愳㤶㍢戳ㄶ挱愰挷搴攳㐹㐹ㄶ戸攵㕥㘵㔰ち㐷ㄸ愰㜶㤳搲㜲㍤㐶㘲户摤〱昷〵晢㠷㍢㤸ㄱ㥤㌸愱㙦㐶つ㕡捣ㄱ摣敥㐱㜰敤っ挹㔱㈸㔲㔷慥晦㍡慦晥攰㥢扣晥昴扣㤱ㄶ㤲㐵挴㘴㔷㡥敦〰收㘶昳㤲㕣㐵㐷搳㜴戹搶㙣愲戴挶㔳ㅣㅤ㡣ちㅤ扥㌰挶ㄹㅥ㘶戲㈶戸㙣㥡㌸攱ㄶ㝢戰愶捤㥤挳敥㐲㔰㙦㙥㌵ㅣ㌱挵愹慥ㄶ㡢扣㉦昸㈵㠷晦昴㙡捡㤹㤷㘴㔲ㄶ戰㤱攲㤰挹愴攱扤㙥敢㍣㥡㡢㤲㐳ㅦ摡昴㌱晤㤸ㄳ㤴㤳㜴㔸摦㈹〵㝡㠷㐷㍡挷ㄷ攴攸ㅣ㔴㕡ㅦ㡡扡㙣ㄱ愷昱摡㌹㘴㔹㙤ㄹ戲挵搶㘲㡢ㅥ㝢〶㜵搹搳愸㝤挱㈳㡣㔳㉢扣㘲ㄱ捥挸㤰慢㠳㥤ㄸ户㤳摣敥敤搷攴搶戸つ㔶〸〷ㄴ㌳扣摣〳ㄹ㤸㔵㉣㈴扡摢㠵㡥捦慤㤸晢愵摦㙤捤〰㈸㈶㠱改搰㠲㔲㍢㌸戳㈸敦敥攰㍣〲慡㥣晣㘸㌶㤵捡っ攵㔱㠴敢挱㌴慣㈶㙥愳㔷㕢㌰㐲昱㌱㌹ㄶ㤶㥥㑣㥣昲戱〱㙡㠵挷㝢㤰换㜶㡣挳㉦挱㠹ㅥ昴㑣愳㐱㜷ㄷ搱戹㝤挱㔵ㅣ摣搰敥攸戱㥥㈳㔹㌲㈶晡㜷㡦昵㔴㈴㐷〵捦捥㑤㕦戶攳晡挶㑡扣愳㡦㙤つ㉢ㄲ收㡦㄰㡤戸攳搳改㌳㡦〶㍣㠶扡捤戹㉦摦〸㕡㌷〳㜹㉦㌳攲㤹㍦㐸〸づ㔰ㅥ攲㑢㤶㡤㥦攱㥦㕣〵挳晣㈱㝡摣换㙢戳㠳㑥㜸㠴晤昰㔲㘵㙢ㅥ㝦㤸愲㥥挴摦ㅣ㔹㠱晦摥㍥㌷㐰㔹㌹搶㈳㉢愲っづ㠴㈵㔸㝦搷㠴㐵扤〳搶㔲㘰挰昰昴㠸㐸挱㔰㍦挰つ㤹づㅥ㠰㜱搶〲㈱搸昷㘱晣捤㘱㥦㈸昴攴愰〷㡦㠵晣晦攱㔴扡慡敦戸慣晥ㄷㄶ戵㝡ㅢ捣㄰㌶㠱㈷敤㜵愹扥㥦㘱ㄳ㔶搹愲㘶㤳攲㠱㄰㔹换㔷㤲〲㙦㑣㈶㙡敦㉡㈵捥㜱ㅤ㙣㐶摦昳愳扦晦㠷㥢搱㈵㜰㤸㤷昸㙢㐸扡㍤㡥㜲摢㕤㈸昴戹ぢ㑣攳㡢扢戰捣㌶捣攷㙢㜷㈱㠹㠷㕣〵㘲㜷㜷㠱㔹扥ㅣ愷㌰㤳㜴捤㠴㌸戸ㅢ㍢敥㌳㔶㜶ㄹ㐷㜰㥤〸㤹㝤ㄸ戰㘸ㄶ搱愹〷晡搱换㜶㘸晢㈷〴㝦㈹㜴㘰搸挲㔵㥣改㤶㈶㙣昱攰ㅤ㙢愴搱ㅤ攲ㄶ㘹扣晤㈰戶戲户㤳散攰㤴扥㜴㈰㕦㤵㔴昱ㅥ愲㈶㡡㝢〸攳㡢挷扥㜳改摦㕥㝤攳㍣捦慤㈵戲㙡㌲㔱㍣㑣昲㥥㝥〵搲扢㤹㈳㈳昷昳ㄳ㥤㉢昸㔴挹摢㙣㍡ㄷ散㔰㍣愲挸昲搳愲ㄶ扣㡣㘰㙡攱摢て敥㈶㑥㐰㘸㜷㜳扡㈷昴㈹㥦㌸㐹戸㜰㍡昳攲ㄲ摦㑢ㄳ㠸㙡愰㌱ㅢ搲昳㌴摦㠲㌹扡换ㄷ改昶ㄸ戹〳攵愵搴㥦愵昶㑥㈳っ攳ㅣ㉣㥡摥㔶㉡ㅥ〰㐸戵ㄴ㌲ㄱ㤴㤰散愶㠶㐷〳㐴㑢㕤㐳挱㝣〲㈰㈷挷搶㥢散㘵㙣攰㐰〹㌸敤攳㝦㐳㝥捥㠲㔹〴ㄷ搳戸晣戰扢㕢㠶〲㔲搳挴愴慤昸㌴搷㔱㤰㡤っㄱ㘷㔲散ぢ㈸愴㤷㜹ㄶ愵㍤㠷愶昸㤰㡡慦㔳㜰㝡㘱㥢㍥攳㙥㘵晦㘲戰㠵㌳㈰戰㌳㐵㌱ㄸ挱ㄱ愲戱㌹㤵㙣㥤㈶㉤㙢ㄴ攱㠴㉥戶ㅢ㡤㈵㔵戰㔹挱〹散㔰㤱〶攴㌷㐳慣㥦敡㜴㝤㝦㙦つ㙤㕣㜰〸〳攴て晥搷挳㌹ぢㅢ㑦攵㡡㠱㠶摤ㄳ㔵㐹ㅦㄴ晦っ㥡㜰搰㠶戲㍡㐵戹㔷捣㔶愷㉢㙢愴摦晥㌳㡦㉤㉢敢戳㙣捤㠴㜶㤷晤㝦ㄱ㠸㕤敤扦㝡㠶㙤昱戳㕥㑡ち攲㥣㌲㤷戲㙢晡㠶㌳㠲㈸㌷ㄲ㌹戲㐹戶愴挸攴户㉥慤攰ㄳ㔶㕤㉤ㅡㅣ㌱戰搱摥㐳ㄲ敤戶昴㙤挷〶㉡㐰收㠹捣㙦㐳〵つ㙣摦慤户搲㥤㙥昱昳㘸㜸散㡡㔷て㕢㔱换㡤㈷㔷㤰晥㥤攴㔷㘸㉥㝣㥥ㄹ昵挷扤㑡敤㌱捣挴昸ㄷ搰㘶㜱〹ち晢㌹㈷㝥㜷戲㤲捣㌱散㉤愷挱敦㤱慡㤹㐴ㄳ㙤㐳㜴㥦晢晣㤶摤挴㈷慣㑢㠸㝡挶㐴敤ぢ㔳愷㘳捦扤㈷㌵㌸㜱㌸慢昵㘹㐴㠶㥣收㌴搲㘴㌲㠴ㄷ㍦挷㔹敤㥤㠳㙥摡㘴㙣ㄱ㈹㠷㡢扥㤵捤㙦㠱愳㝢㝢㑡户挰昰㤹晣㌲㔹挷㐹捦愳戴昷㌰㉤㝢㍡ち〹㑦㍥攸㘶㌸㙣慡㠹㈰摡敥ㄹ昰戲㥡㐱㕢戶户搶㤲〲㙦ㄴ攳㝣㕣㠰敡㡦㌰ㅣ㡡㍤捡㐶戱〱㌰㔸㤶晦㄰㘴㍡㙥㐰㘲㕣㤴㘵挵㌸㡦昴て㠱㌷攸慤昱愷ㄸ㍥㄰散㝡ㄶ换摤慡㘰㌷㌲搸㉡户慣㍣㡣㘱㜹〰㤵〹挵㉤ち攵戹慣㝥ㄷ㑦晣ㄶ㝥敤㜹㔳戲つ㈱敤つ㠰昴㔲摣㠶挸㘸㝥ㅢ挴敤搱昸挰づㅥ捤搷㐱摡㍦ㅡ㍡㄰昲㠶慤戴㜳晣慤愶〶挸摡挴㥤昵ち㐱㐸㄰戱㌲戵㐳ㄳ㔴慤搴㔷㐵㥤慡㜸㠷㍣挶昵捦挹摦㥦㥥晦挹㡦㜹晤攷㜹㈵捡ㄴ㔵㔶㉣ㄴㅡ㈸㉡㔳ㄹ挵搷戲愳搸〶㜶昰㈸摥扣搳㈸慡㉦愱㡤捣攸㉤ㄴ㉡ㄳ㔵戲㕥敥㜷昴㍤㔹㈵昷慦愲㘰㝤㤱攰㔷〸㝥㤵攰搷〸㕥〳愸㤴慢攴㥥㄰扥㑥攴㤷〸扥㑣昰ㄵ㠲㌷〸㝥ㅤ〰㠴㘴愸㄰晥〶㤱扦㐹昰㕢〴㙦ㄲ㝣㤵攰㙢〰㤵戲㐹ㅥ晦挲㘰〳㐷晦㌵晤㉥ㄷ戹㡡慥て㜰㉦攲㠳摡㥤〲摡㡦攰晦㈶㘰㡡㌵ㅥ㉤㝣㙡戸扥㔲㡦㤸挶搴㡣㌱㠹昷搰て攵愵ㄳ〲㘵㡦て攲㔷㔲㐶㤵㐲捡㔹愹㔴慢㤴㈷㕤㌴㌷㔱捣昹捣㑡晣㔳ㅥ㐹㘵㍣慤愸〳攳㐵敤㤵㤴晣㈴㈲扥㉦戴㜳㤲换ㄸ㘸㔲㡢㐳㥥戶㔰㔱㉡搴㤷㉦㈷昱㐸愳㤰攴晦戰愸㜴㥡㠳㡢㤰ㄳ愹挲㤴昸㝢㙦㜷挲㘴愸挰㠵㤵愷㠹戹㔸㠵昸㤵㤴昸㉣扥㡦ㄳㅡ昴慣慦㥦愶挴㕣搴㐲扣㤹ㄲ晦挷搹ㄳ㙤攲㜴つ敢㥥慢㕣挰㔵晣㉡㔵㤳㙢㉤㘷摢㈱ㅢ戱捣㘷昳ㄳ㈰㌷㕤扡㌲㘳慥㐶㔳㈶㈵愳摦ㄴ㘷㘶ㅣ㘷㜴㐲㝣戸扥㠸〳㘷㌸㤹〳㡢愷晦晦ㄵぢ㌸㠸㌶㘷挷㌶扥㑢摦挶ㄹ㠰搰㤲㍢㌶㉥扡㑢㈱㄰㠷摣㠵〸摢摢挶扥㤲ㄶ㜸㘶愳㝡慡㜷挹㤵攴㜸昱㥤昹㐸㜳㤷〵ㅥ敤ㄹ捥㤲㑢扥㙢㔴〵㈹㤳㡤搷㍢攲㘳㝤〳捣㐱㜰っ㤰㠵戲捥㡤昱昸戸愱愸㐲挹敡攲敦〰㑣愴晦㠳㤰挹㙤㠹㑥ㄵ搴换㘹㝦㔹愱戱㝥㡦つ㝥ㅦ㘰〴〱㜳㈵昳㠰攳㈰搶㌷㠱挹昶㑤㜵㑣〵愹ㅣ昴㐲慤㈴㠶㑦㔱㐱ぢ扡㤱愰改戰㤷ㄵ㔵戶愰敢〹晡戸愰愹挴〵扤㤶愰ㅦ㄰㌴搵扡愰敤〴晤㜱㐱㔳搱ぢ晡ぢ〹晡愴愰㕦㑦搱戵〴慤摦㠴ㄶ㐰愸㍦㥦愰昵㥢㝣㌹㐵㝦㉥㐱敢㌷愱㤵㄰敡㤷ㄲ戴㝥ㄳ摡つ㐱扦㤸愰昵㥢搰㤲〸晡㤷ㄳ昴㐹㈰捡㡡〶㐵搰㥦㑤搰晡㑤㘸㘲〴晤㤹〴慤摦㠴㐶㐷搰㉦㈴㘸晤㈶㙦愶攸敢〹㕡扦〹つ㤳㔰㕦㑢搰晡㑤㘸慡〴扤㥡愰㑦〲㔱㌶㈹ㄴ㝢㤶㑥捡捥戰㉥ㅢ愵㠵て戳摥〲㔰ㄴㄲ昶㘶㝤㈷㈹昰㐶㐹ㄵ戱摦捤㘰慢㈴愱㍡戲晥ㅣ〰㠶㥦㤵㜲晦㍤戹㔷㐴换挸㥥㑢㐶㈶㤵㝦〱慣㐹㡡㥣㜳戳㥤戵㔷〲愱㈵晢㘵慥挲晥㍤昳㝤挹ㄹ㠳愹㌶捤㤱㌶愶扤㔵㍥摣㐶挹敥昷㙥㜷换㜰戳昰㥦㘱㍣㍡搸晡㜳㉦㥥慡㠹㤲摡㌳㘱戲㘳晥㑢昶㡥㑢㔹敤㤲摣㉡捥㤵昰收晢㈸㤸慣摣㐳搷昷㈲っ㝣㡥戰晦敤愴挰㠱㔷㜹㈳扣晢㉢ㄴ攰㌳昳て㌹㘸晤㠰〰㍦㤵㈹昱㔶戱㠲慦㙢扤挳㕢〱扣晢㙢〰慥㈸晥慡扣㤱㕥㝦㠸㠲昵㈳㠲扦〱愸㔴㑣㈲㜲㝣ㄶ㜱挶㌸攳㘳愰㉢晡㜲㐴㘶扦㐵㔸搴㝢ㄹ㘲㈹晥㉤〶㍥戲戸戲㘸晤ㅤち㐹慣愵㔳〴づ㉣攰㠴㜲㈲㡢㝦て㌰㜲つ挴晦㠰㐲㐲摣㈹〲〷㘲㑥扣㄰晦㈳ち挵搵㤹慢㤷㉥慥㕡晦㠴㜲㐲摦㈹〲㘷愸〹㍥㡣㜲挲敤㤷㕣ㄳ散戱ㅢ挳㌶㕤㤸戱晦〱攵ㄶ挰扡</t>
  </si>
  <si>
    <t>Decisioneering:7.0.0.0</t>
  </si>
  <si>
    <t>National Leasing</t>
  </si>
  <si>
    <t>Constant Elasticity Demand Curve</t>
  </si>
  <si>
    <t>Optimal CRV</t>
  </si>
  <si>
    <t>Optimal MF</t>
  </si>
  <si>
    <t>NPV</t>
  </si>
  <si>
    <t>$24.9M</t>
  </si>
  <si>
    <t>aa06eecc-db9b-4652-9799-954c955ed000</t>
  </si>
  <si>
    <t>$15.5M</t>
  </si>
  <si>
    <t>$11.9M</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</si>
</sst>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
    <numFmt numFmtId="165" formatCode="0.E+00"/>
    <numFmt numFmtId="166" formatCode="&quot;$&quot;#,##0"/>
    <numFmt numFmtId="167" formatCode="_(* #,##0_);_(* \(#,##0\);_(* &quot;-&quot;??_);_(@_)"/>
  </numFmts>
  <fonts count="12">
    <font>
      <sz val="10"/>
      <name val="Arial"/>
    </font>
    <font>
      <sz val="10"/>
      <name val="Arial"/>
      <family val="2"/>
    </font>
    <font>
      <b/>
      <sz val="10"/>
      <name val="Arial"/>
      <family val="2"/>
    </font>
    <font>
      <sz val="8"/>
      <name val="Arial"/>
      <family val="2"/>
    </font>
    <font>
      <sz val="10"/>
      <name val="Arial"/>
      <family val="2"/>
    </font>
    <font>
      <sz val="10"/>
      <color indexed="8"/>
      <name val="Arial"/>
      <family val="2"/>
    </font>
    <font>
      <sz val="10"/>
      <color indexed="12"/>
      <name val="Arial"/>
      <family val="2"/>
    </font>
    <font>
      <b/>
      <i/>
      <sz val="10"/>
      <name val="Arial"/>
      <family val="2"/>
    </font>
    <font>
      <sz val="12"/>
      <name val="Times New Roman"/>
      <family val="1"/>
    </font>
    <font>
      <sz val="10"/>
      <color theme="1"/>
      <name val="Times New Roman"/>
      <family val="2"/>
    </font>
    <font>
      <b/>
      <sz val="10"/>
      <color theme="1"/>
      <name val="Times New Roman"/>
      <family val="1"/>
    </font>
    <font>
      <sz val="10"/>
      <color theme="1"/>
      <name val="Arial"/>
      <family val="2"/>
    </font>
  </fonts>
  <fills count="2">
    <fill>
      <patternFill patternType="none"/>
    </fill>
    <fill>
      <patternFill patternType="gray125"/>
    </fill>
  </fills>
  <borders count="1">
    <border>
      <left/>
      <right/>
      <top/>
      <bottom/>
      <diagonal/>
    </border>
  </borders>
  <cellStyleXfs count="11">
    <xf numFmtId="0" fontId="0" fillId="0" borderId="0"/>
    <xf numFmtId="43" fontId="1" fillId="0" borderId="0" applyFont="0" applyFill="0" applyBorder="0" applyAlignment="0" applyProtection="0"/>
    <xf numFmtId="0" fontId="9" fillId="0" borderId="0"/>
    <xf numFmtId="43" fontId="1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0" fontId="1" fillId="0" borderId="0"/>
    <xf numFmtId="9" fontId="1" fillId="0" borderId="0" applyFont="0" applyFill="0" applyBorder="0" applyAlignment="0" applyProtection="0"/>
  </cellStyleXfs>
  <cellXfs count="39">
    <xf numFmtId="0" fontId="0" fillId="0" borderId="0" xfId="0"/>
    <xf numFmtId="3" fontId="0" fillId="0" borderId="0" xfId="0" applyNumberFormat="1"/>
    <xf numFmtId="0" fontId="2" fillId="0" borderId="0" xfId="0" applyFont="1"/>
    <xf numFmtId="15" fontId="2" fillId="0" borderId="0" xfId="0" applyNumberFormat="1" applyFont="1"/>
    <xf numFmtId="1" fontId="0" fillId="0" borderId="0" xfId="0" applyNumberFormat="1"/>
    <xf numFmtId="3" fontId="2" fillId="0" borderId="0" xfId="0" applyNumberFormat="1" applyFont="1"/>
    <xf numFmtId="3" fontId="0" fillId="0" borderId="0" xfId="0" applyNumberFormat="1" applyFill="1"/>
    <xf numFmtId="0" fontId="0" fillId="0" borderId="0" xfId="0" applyFill="1"/>
    <xf numFmtId="0" fontId="5" fillId="0" borderId="0" xfId="0" applyFont="1" applyAlignment="1">
      <alignment horizontal="left"/>
    </xf>
    <xf numFmtId="0" fontId="6" fillId="0" borderId="0" xfId="0" applyFont="1" applyAlignment="1">
      <alignment horizontal="center"/>
    </xf>
    <xf numFmtId="0" fontId="7" fillId="0" borderId="0" xfId="0" applyFont="1"/>
    <xf numFmtId="1" fontId="7" fillId="0" borderId="0" xfId="0" applyNumberFormat="1" applyFont="1"/>
    <xf numFmtId="164" fontId="0" fillId="0" borderId="0" xfId="0" applyNumberFormat="1"/>
    <xf numFmtId="165" fontId="0" fillId="0" borderId="0" xfId="0" applyNumberFormat="1"/>
    <xf numFmtId="4" fontId="4" fillId="0" borderId="0" xfId="0" applyNumberFormat="1" applyFont="1"/>
    <xf numFmtId="4" fontId="0" fillId="0" borderId="0" xfId="0" applyNumberFormat="1"/>
    <xf numFmtId="166" fontId="0" fillId="0" borderId="0" xfId="0" applyNumberFormat="1"/>
    <xf numFmtId="2" fontId="0" fillId="0" borderId="0" xfId="0" applyNumberFormat="1"/>
    <xf numFmtId="4" fontId="7" fillId="0" borderId="0" xfId="0" applyNumberFormat="1" applyFont="1"/>
    <xf numFmtId="3" fontId="7" fillId="0" borderId="0" xfId="0" applyNumberFormat="1" applyFont="1"/>
    <xf numFmtId="4" fontId="0" fillId="0" borderId="0" xfId="0" applyNumberFormat="1" applyFill="1"/>
    <xf numFmtId="166" fontId="0" fillId="0" borderId="0" xfId="0" applyNumberFormat="1" applyFill="1"/>
    <xf numFmtId="37" fontId="0" fillId="0" borderId="0" xfId="0" applyNumberFormat="1"/>
    <xf numFmtId="0" fontId="0" fillId="0" borderId="0" xfId="0" quotePrefix="1"/>
    <xf numFmtId="167" fontId="0" fillId="0" borderId="0" xfId="1" applyNumberFormat="1" applyFont="1"/>
    <xf numFmtId="167" fontId="7" fillId="0" borderId="0" xfId="1" applyNumberFormat="1" applyFont="1"/>
    <xf numFmtId="11" fontId="0" fillId="0" borderId="0" xfId="0" applyNumberFormat="1"/>
    <xf numFmtId="0" fontId="1" fillId="0" borderId="0" xfId="0" applyFont="1"/>
    <xf numFmtId="9" fontId="0" fillId="0" borderId="0" xfId="0" applyNumberFormat="1"/>
    <xf numFmtId="0" fontId="2" fillId="0" borderId="0" xfId="0" applyFont="1" applyAlignment="1">
      <alignment horizontal="right"/>
    </xf>
    <xf numFmtId="2" fontId="1" fillId="0" borderId="0" xfId="0" applyNumberFormat="1" applyFont="1"/>
    <xf numFmtId="0" fontId="1" fillId="0" borderId="0" xfId="0" applyFont="1" applyAlignment="1">
      <alignment horizontal="right"/>
    </xf>
    <xf numFmtId="167" fontId="1" fillId="0" borderId="0" xfId="1" applyNumberFormat="1" applyFont="1"/>
    <xf numFmtId="0" fontId="10" fillId="0" borderId="0" xfId="2" applyFont="1"/>
    <xf numFmtId="0" fontId="9" fillId="0" borderId="0" xfId="2"/>
    <xf numFmtId="0" fontId="9" fillId="0" borderId="0" xfId="2" applyAlignment="1">
      <alignment horizontal="centerContinuous"/>
    </xf>
    <xf numFmtId="2" fontId="9" fillId="0" borderId="0" xfId="2" applyNumberFormat="1"/>
    <xf numFmtId="4" fontId="9" fillId="0" borderId="0" xfId="2" applyNumberFormat="1"/>
    <xf numFmtId="166" fontId="9" fillId="0" borderId="0" xfId="2" applyNumberFormat="1"/>
  </cellXfs>
  <cellStyles count="11">
    <cellStyle name="Comma" xfId="1" builtinId="3"/>
    <cellStyle name="Comma 2" xfId="3"/>
    <cellStyle name="Comma 2 2" xfId="4"/>
    <cellStyle name="Currency 2" xfId="5"/>
    <cellStyle name="Currency 2 2" xfId="6"/>
    <cellStyle name="Normal" xfId="0" builtinId="0"/>
    <cellStyle name="Normal 2" xfId="2"/>
    <cellStyle name="Normal 2 2" xfId="7"/>
    <cellStyle name="Normal 3" xfId="8"/>
    <cellStyle name="Normal 4" xfId="9"/>
    <cellStyle name="Percent 2" xfId="1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smoothMarker"/>
        <c:ser>
          <c:idx val="0"/>
          <c:order val="0"/>
          <c:tx>
            <c:strRef>
              <c:f>'Figure 10.2'!$E$7</c:f>
              <c:strCache>
                <c:ptCount val="1"/>
                <c:pt idx="0">
                  <c:v>Demand</c:v>
                </c:pt>
              </c:strCache>
            </c:strRef>
          </c:tx>
          <c:spPr>
            <a:ln>
              <a:solidFill>
                <a:schemeClr val="tx1"/>
              </a:solidFill>
            </a:ln>
          </c:spPr>
          <c:marker>
            <c:spPr>
              <a:solidFill>
                <a:schemeClr val="tx1"/>
              </a:solidFill>
              <a:ln>
                <a:solidFill>
                  <a:sysClr val="windowText" lastClr="000000"/>
                </a:solidFill>
              </a:ln>
            </c:spPr>
          </c:marker>
          <c:xVal>
            <c:numRef>
              <c:f>'Figure 10.2'!$D$8:$D$20</c:f>
              <c:numCache>
                <c:formatCode>General</c:formatCode>
                <c:ptCount val="13"/>
                <c:pt idx="0">
                  <c:v>300</c:v>
                </c:pt>
                <c:pt idx="1">
                  <c:v>325</c:v>
                </c:pt>
                <c:pt idx="2">
                  <c:v>350</c:v>
                </c:pt>
                <c:pt idx="3">
                  <c:v>375</c:v>
                </c:pt>
                <c:pt idx="4">
                  <c:v>400</c:v>
                </c:pt>
                <c:pt idx="5">
                  <c:v>425</c:v>
                </c:pt>
                <c:pt idx="6">
                  <c:v>450</c:v>
                </c:pt>
                <c:pt idx="7">
                  <c:v>475</c:v>
                </c:pt>
                <c:pt idx="8">
                  <c:v>500</c:v>
                </c:pt>
                <c:pt idx="9">
                  <c:v>525</c:v>
                </c:pt>
                <c:pt idx="10">
                  <c:v>550</c:v>
                </c:pt>
                <c:pt idx="11">
                  <c:v>575</c:v>
                </c:pt>
                <c:pt idx="12">
                  <c:v>600</c:v>
                </c:pt>
              </c:numCache>
            </c:numRef>
          </c:xVal>
          <c:yVal>
            <c:numRef>
              <c:f>'Figure 10.2'!$E$8:$E$20</c:f>
              <c:numCache>
                <c:formatCode>_(* #,##0_);_(* \(#,##0\);_(* "-"??_);_(@_)</c:formatCode>
                <c:ptCount val="13"/>
                <c:pt idx="0">
                  <c:v>75937.499999524443</c:v>
                </c:pt>
                <c:pt idx="1">
                  <c:v>50891.560034478614</c:v>
                </c:pt>
                <c:pt idx="2">
                  <c:v>35133.575295787596</c:v>
                </c:pt>
                <c:pt idx="3">
                  <c:v>24883.199999844172</c:v>
                </c:pt>
                <c:pt idx="4">
                  <c:v>18020.3247069184</c:v>
                </c:pt>
                <c:pt idx="5">
                  <c:v>13308.157088975628</c:v>
                </c:pt>
                <c:pt idx="6">
                  <c:v>9999.9999999373758</c:v>
                </c:pt>
                <c:pt idx="7">
                  <c:v>7631.2296074921351</c:v>
                </c:pt>
                <c:pt idx="8">
                  <c:v>5904.8999999630214</c:v>
                </c:pt>
                <c:pt idx="9">
                  <c:v>4626.6436603506299</c:v>
                </c:pt>
                <c:pt idx="10">
                  <c:v>3666.4783205090444</c:v>
                </c:pt>
                <c:pt idx="11">
                  <c:v>2935.7789042444861</c:v>
                </c:pt>
                <c:pt idx="12">
                  <c:v>2373.0468749851389</c:v>
                </c:pt>
              </c:numCache>
            </c:numRef>
          </c:yVal>
          <c:smooth val="1"/>
        </c:ser>
        <c:axId val="332112640"/>
        <c:axId val="332114944"/>
      </c:scatterChart>
      <c:valAx>
        <c:axId val="332112640"/>
        <c:scaling>
          <c:orientation val="minMax"/>
          <c:max val="600"/>
          <c:min val="300"/>
        </c:scaling>
        <c:axPos val="b"/>
        <c:title>
          <c:tx>
            <c:rich>
              <a:bodyPr/>
              <a:lstStyle/>
              <a:p>
                <a:pPr>
                  <a:defRPr sz="1200">
                    <a:latin typeface="Arial" pitchFamily="34" charset="0"/>
                    <a:cs typeface="Arial" pitchFamily="34" charset="0"/>
                  </a:defRPr>
                </a:pPr>
                <a:r>
                  <a:rPr lang="en-US" sz="1200">
                    <a:latin typeface="Arial" pitchFamily="34" charset="0"/>
                    <a:cs typeface="Arial" pitchFamily="34" charset="0"/>
                  </a:rPr>
                  <a:t>Monthly Payment</a:t>
                </a:r>
              </a:p>
            </c:rich>
          </c:tx>
          <c:layout/>
        </c:title>
        <c:numFmt formatCode="General" sourceLinked="1"/>
        <c:tickLblPos val="nextTo"/>
        <c:crossAx val="332114944"/>
        <c:crosses val="autoZero"/>
        <c:crossBetween val="midCat"/>
      </c:valAx>
      <c:valAx>
        <c:axId val="332114944"/>
        <c:scaling>
          <c:orientation val="minMax"/>
        </c:scaling>
        <c:axPos val="l"/>
        <c:majorGridlines/>
        <c:title>
          <c:tx>
            <c:rich>
              <a:bodyPr rot="-5400000" vert="horz"/>
              <a:lstStyle/>
              <a:p>
                <a:pPr>
                  <a:defRPr sz="1200">
                    <a:latin typeface="Arial" pitchFamily="34" charset="0"/>
                    <a:cs typeface="Arial" pitchFamily="34" charset="0"/>
                  </a:defRPr>
                </a:pPr>
                <a:r>
                  <a:rPr lang="en-US" sz="1200">
                    <a:latin typeface="Arial" pitchFamily="34" charset="0"/>
                    <a:cs typeface="Arial" pitchFamily="34" charset="0"/>
                  </a:rPr>
                  <a:t>Demand for Leases</a:t>
                </a:r>
              </a:p>
            </c:rich>
          </c:tx>
          <c:layout/>
        </c:title>
        <c:numFmt formatCode="_(* #,##0_);_(* \(#,##0\);_(* &quot;-&quot;??_);_(@_)" sourceLinked="1"/>
        <c:tickLblPos val="nextTo"/>
        <c:crossAx val="332112640"/>
        <c:crosses val="autoZero"/>
        <c:crossBetween val="midCat"/>
      </c:valAx>
    </c:plotArea>
    <c:plotVisOnly val="1"/>
  </c:chart>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Tornado Sensitivity Chart</a:t>
            </a:r>
          </a:p>
        </c:rich>
      </c:tx>
    </c:title>
    <c:plotArea>
      <c:layout/>
      <c:barChart>
        <c:barDir val="bar"/>
        <c:grouping val="clustered"/>
        <c:ser>
          <c:idx val="0"/>
          <c:order val="0"/>
          <c:tx>
            <c:strRef>
              <c:f>'Figure 10.13'!$O$2</c:f>
              <c:strCache>
                <c:ptCount val="1"/>
                <c:pt idx="0">
                  <c:v>-10 Pct</c:v>
                </c:pt>
              </c:strCache>
            </c:strRef>
          </c:tx>
          <c:cat>
            <c:strRef>
              <c:f>'Figure 10.13'!$N$3:$N$8</c:f>
              <c:strCache>
                <c:ptCount val="6"/>
                <c:pt idx="0">
                  <c:v>Contract Residual Value (%)</c:v>
                </c:pt>
                <c:pt idx="1">
                  <c:v>Actual residual (%)</c:v>
                </c:pt>
                <c:pt idx="2">
                  <c:v>Money Factor</c:v>
                </c:pt>
                <c:pt idx="3">
                  <c:v>Borrowing rate</c:v>
                </c:pt>
                <c:pt idx="4">
                  <c:v>Term (months)</c:v>
                </c:pt>
                <c:pt idx="5">
                  <c:v>Sale Price (000)</c:v>
                </c:pt>
              </c:strCache>
            </c:strRef>
          </c:cat>
          <c:val>
            <c:numRef>
              <c:f>'Figure 10.13'!$O$3:$O$8</c:f>
              <c:numCache>
                <c:formatCode>_(* #,##0_);_(* \(#,##0\);_(* "-"??_);_(@_)</c:formatCode>
                <c:ptCount val="6"/>
                <c:pt idx="0">
                  <c:v>4664195.4990999997</c:v>
                </c:pt>
                <c:pt idx="1">
                  <c:v>-9952176.8726000004</c:v>
                </c:pt>
                <c:pt idx="2">
                  <c:v>-652923.39950000006</c:v>
                </c:pt>
                <c:pt idx="3">
                  <c:v>6286919.2680000002</c:v>
                </c:pt>
                <c:pt idx="4">
                  <c:v>1753528.1754999999</c:v>
                </c:pt>
                <c:pt idx="5">
                  <c:v>4710926.5151000004</c:v>
                </c:pt>
              </c:numCache>
            </c:numRef>
          </c:val>
        </c:ser>
        <c:ser>
          <c:idx val="1"/>
          <c:order val="1"/>
          <c:tx>
            <c:strRef>
              <c:f>'Figure 10.13'!$P$2</c:f>
              <c:strCache>
                <c:ptCount val="1"/>
                <c:pt idx="0">
                  <c:v>+10 Pct</c:v>
                </c:pt>
              </c:strCache>
            </c:strRef>
          </c:tx>
          <c:cat>
            <c:strRef>
              <c:f>'Figure 10.13'!$N$3:$N$8</c:f>
              <c:strCache>
                <c:ptCount val="6"/>
                <c:pt idx="0">
                  <c:v>Contract Residual Value (%)</c:v>
                </c:pt>
                <c:pt idx="1">
                  <c:v>Actual residual (%)</c:v>
                </c:pt>
                <c:pt idx="2">
                  <c:v>Money Factor</c:v>
                </c:pt>
                <c:pt idx="3">
                  <c:v>Borrowing rate</c:v>
                </c:pt>
                <c:pt idx="4">
                  <c:v>Term (months)</c:v>
                </c:pt>
                <c:pt idx="5">
                  <c:v>Sale Price (000)</c:v>
                </c:pt>
              </c:strCache>
            </c:strRef>
          </c:cat>
          <c:val>
            <c:numRef>
              <c:f>'Figure 10.13'!$P$3:$P$8</c:f>
              <c:numCache>
                <c:formatCode>_(* #,##0_);_(* \(#,##0\);_(* "-"??_);_(@_)</c:formatCode>
                <c:ptCount val="6"/>
                <c:pt idx="0">
                  <c:v>-24340922.758000001</c:v>
                </c:pt>
                <c:pt idx="1">
                  <c:v>3090838.8865999999</c:v>
                </c:pt>
                <c:pt idx="2">
                  <c:v>6131960.7540999996</c:v>
                </c:pt>
                <c:pt idx="3">
                  <c:v>-56166.236700000001</c:v>
                </c:pt>
                <c:pt idx="4">
                  <c:v>5141168.0494999997</c:v>
                </c:pt>
                <c:pt idx="5">
                  <c:v>2111084.5479000001</c:v>
                </c:pt>
              </c:numCache>
            </c:numRef>
          </c:val>
        </c:ser>
        <c:overlap val="100"/>
        <c:axId val="355703808"/>
        <c:axId val="355746944"/>
      </c:barChart>
      <c:catAx>
        <c:axId val="355703808"/>
        <c:scaling>
          <c:orientation val="maxMin"/>
        </c:scaling>
        <c:axPos val="l"/>
        <c:title>
          <c:tx>
            <c:rich>
              <a:bodyPr/>
              <a:lstStyle/>
              <a:p>
                <a:pPr>
                  <a:defRPr sz="1200">
                    <a:latin typeface="Arial" pitchFamily="34" charset="0"/>
                    <a:cs typeface="Arial" pitchFamily="34" charset="0"/>
                  </a:defRPr>
                </a:pPr>
                <a:r>
                  <a:rPr lang="en-US" sz="1200">
                    <a:latin typeface="Arial" pitchFamily="34" charset="0"/>
                    <a:cs typeface="Arial" pitchFamily="34" charset="0"/>
                  </a:rPr>
                  <a:t>Parameter</a:t>
                </a:r>
              </a:p>
            </c:rich>
          </c:tx>
        </c:title>
        <c:tickLblPos val="low"/>
        <c:crossAx val="355746944"/>
        <c:crossesAt val="3090838.8865999999"/>
        <c:auto val="1"/>
        <c:lblAlgn val="ctr"/>
        <c:lblOffset val="100"/>
      </c:catAx>
      <c:valAx>
        <c:axId val="355746944"/>
        <c:scaling>
          <c:orientation val="minMax"/>
          <c:max val="7000000"/>
          <c:min val="-25000000"/>
        </c:scaling>
        <c:axPos val="t"/>
        <c:majorGridlines/>
        <c:title>
          <c:tx>
            <c:rich>
              <a:bodyPr/>
              <a:lstStyle/>
              <a:p>
                <a:pPr>
                  <a:defRPr/>
                </a:pPr>
                <a:r>
                  <a:rPr lang="en-US" sz="1200">
                    <a:latin typeface="Arial" pitchFamily="34" charset="0"/>
                    <a:cs typeface="Arial" pitchFamily="34" charset="0"/>
                  </a:rPr>
                  <a:t>Total NPV</a:t>
                </a:r>
              </a:p>
            </c:rich>
          </c:tx>
        </c:title>
        <c:numFmt formatCode="_(* #,##0_);_(* \(#,##0\);_(* &quot;-&quot;??_);_(@_)" sourceLinked="1"/>
        <c:tickLblPos val="nextTo"/>
        <c:crossAx val="355703808"/>
        <c:crosses val="autoZero"/>
        <c:crossBetween val="between"/>
      </c:valAx>
    </c:plotArea>
    <c:legend>
      <c:legendPos val="b"/>
    </c:legend>
    <c:plotVisOnly val="1"/>
  </c:chart>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Tornado Sensitivity Chart</a:t>
            </a:r>
          </a:p>
        </c:rich>
      </c:tx>
    </c:title>
    <c:plotArea>
      <c:layout/>
      <c:barChart>
        <c:barDir val="bar"/>
        <c:grouping val="clustered"/>
        <c:ser>
          <c:idx val="0"/>
          <c:order val="0"/>
          <c:tx>
            <c:strRef>
              <c:f>'Figure 10.14'!$O$2</c:f>
              <c:strCache>
                <c:ptCount val="1"/>
                <c:pt idx="0">
                  <c:v>-10 Pct</c:v>
                </c:pt>
              </c:strCache>
            </c:strRef>
          </c:tx>
          <c:cat>
            <c:strRef>
              <c:f>'Figure 10.14'!$N$3:$N$8</c:f>
              <c:strCache>
                <c:ptCount val="6"/>
                <c:pt idx="0">
                  <c:v>Term (months)</c:v>
                </c:pt>
                <c:pt idx="1">
                  <c:v>Sale Price (000)</c:v>
                </c:pt>
                <c:pt idx="2">
                  <c:v>Money Factor</c:v>
                </c:pt>
                <c:pt idx="3">
                  <c:v>Borrowing rate</c:v>
                </c:pt>
                <c:pt idx="4">
                  <c:v>Contract Residual Value (%)</c:v>
                </c:pt>
                <c:pt idx="5">
                  <c:v>Actual residual (%)</c:v>
                </c:pt>
              </c:strCache>
            </c:strRef>
          </c:cat>
          <c:val>
            <c:numRef>
              <c:f>'Figure 10.14'!$O$3:$O$8</c:f>
              <c:numCache>
                <c:formatCode>_(* #,##0_);_(* \(#,##0\);_(* "-"??_);_(@_)</c:formatCode>
                <c:ptCount val="6"/>
                <c:pt idx="0">
                  <c:v>2808300.3827</c:v>
                </c:pt>
                <c:pt idx="1">
                  <c:v>7309031.5631999997</c:v>
                </c:pt>
                <c:pt idx="2">
                  <c:v>3361128.4175</c:v>
                </c:pt>
                <c:pt idx="3">
                  <c:v>6034374.3535000002</c:v>
                </c:pt>
                <c:pt idx="4">
                  <c:v>4502171.5881000003</c:v>
                </c:pt>
                <c:pt idx="5">
                  <c:v>4795455.6085999999</c:v>
                </c:pt>
              </c:numCache>
            </c:numRef>
          </c:val>
        </c:ser>
        <c:ser>
          <c:idx val="1"/>
          <c:order val="1"/>
          <c:tx>
            <c:strRef>
              <c:f>'Figure 10.14'!$P$2</c:f>
              <c:strCache>
                <c:ptCount val="1"/>
                <c:pt idx="0">
                  <c:v>+10 Pct</c:v>
                </c:pt>
              </c:strCache>
            </c:strRef>
          </c:tx>
          <c:cat>
            <c:strRef>
              <c:f>'Figure 10.14'!$N$3:$N$8</c:f>
              <c:strCache>
                <c:ptCount val="6"/>
                <c:pt idx="0">
                  <c:v>Term (months)</c:v>
                </c:pt>
                <c:pt idx="1">
                  <c:v>Sale Price (000)</c:v>
                </c:pt>
                <c:pt idx="2">
                  <c:v>Money Factor</c:v>
                </c:pt>
                <c:pt idx="3">
                  <c:v>Borrowing rate</c:v>
                </c:pt>
                <c:pt idx="4">
                  <c:v>Contract Residual Value (%)</c:v>
                </c:pt>
                <c:pt idx="5">
                  <c:v>Actual residual (%)</c:v>
                </c:pt>
              </c:strCache>
            </c:strRef>
          </c:cat>
          <c:val>
            <c:numRef>
              <c:f>'Figure 10.14'!$P$3:$P$8</c:f>
              <c:numCache>
                <c:formatCode>_(* #,##0_);_(* \(#,##0\);_(* "-"??_);_(@_)</c:formatCode>
                <c:ptCount val="6"/>
                <c:pt idx="0">
                  <c:v>7723152.3249000004</c:v>
                </c:pt>
                <c:pt idx="1">
                  <c:v>3275360.7053</c:v>
                </c:pt>
                <c:pt idx="2">
                  <c:v>5931207.6228999998</c:v>
                </c:pt>
                <c:pt idx="3">
                  <c:v>3574497.9882</c:v>
                </c:pt>
                <c:pt idx="4">
                  <c:v>4764066.1823000005</c:v>
                </c:pt>
                <c:pt idx="5">
                  <c:v>4795455.6085999999</c:v>
                </c:pt>
              </c:numCache>
            </c:numRef>
          </c:val>
        </c:ser>
        <c:overlap val="100"/>
        <c:axId val="355768576"/>
        <c:axId val="355783040"/>
      </c:barChart>
      <c:catAx>
        <c:axId val="355768576"/>
        <c:scaling>
          <c:orientation val="maxMin"/>
        </c:scaling>
        <c:axPos val="l"/>
        <c:title>
          <c:tx>
            <c:rich>
              <a:bodyPr/>
              <a:lstStyle/>
              <a:p>
                <a:pPr>
                  <a:defRPr/>
                </a:pPr>
                <a:r>
                  <a:rPr lang="en-US"/>
                  <a:t>Parameter</a:t>
                </a:r>
              </a:p>
            </c:rich>
          </c:tx>
        </c:title>
        <c:tickLblPos val="low"/>
        <c:crossAx val="355783040"/>
        <c:crossesAt val="4795455.6086000009"/>
        <c:auto val="1"/>
        <c:lblAlgn val="ctr"/>
        <c:lblOffset val="100"/>
      </c:catAx>
      <c:valAx>
        <c:axId val="355783040"/>
        <c:scaling>
          <c:orientation val="minMax"/>
          <c:max val="8000000"/>
          <c:min val="2000000"/>
        </c:scaling>
        <c:axPos val="t"/>
        <c:majorGridlines/>
        <c:title>
          <c:tx>
            <c:rich>
              <a:bodyPr/>
              <a:lstStyle/>
              <a:p>
                <a:pPr>
                  <a:defRPr/>
                </a:pPr>
                <a:r>
                  <a:rPr lang="en-US"/>
                  <a:t>Output Measure</a:t>
                </a:r>
              </a:p>
            </c:rich>
          </c:tx>
        </c:title>
        <c:numFmt formatCode="_(* #,##0_);_(* \(#,##0\);_(* &quot;-&quot;??_);_(@_)" sourceLinked="1"/>
        <c:tickLblPos val="nextTo"/>
        <c:crossAx val="355768576"/>
        <c:crosses val="autoZero"/>
        <c:crossBetween val="between"/>
        <c:majorUnit val="1000000"/>
      </c:valAx>
    </c:plotArea>
    <c:legend>
      <c:legendPos val="b"/>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0957174103237142"/>
          <c:y val="3.2882035578886096E-2"/>
          <c:w val="0.73875459317585501"/>
          <c:h val="0.6926461796442116"/>
        </c:manualLayout>
      </c:layout>
      <c:scatterChart>
        <c:scatterStyle val="smoothMarker"/>
        <c:ser>
          <c:idx val="0"/>
          <c:order val="0"/>
          <c:spPr>
            <a:ln>
              <a:solidFill>
                <a:sysClr val="windowText" lastClr="000000"/>
              </a:solidFill>
            </a:ln>
          </c:spPr>
          <c:marker>
            <c:spPr>
              <a:solidFill>
                <a:sysClr val="windowText" lastClr="000000"/>
              </a:solidFill>
              <a:ln>
                <a:solidFill>
                  <a:sysClr val="windowText" lastClr="000000"/>
                </a:solidFill>
              </a:ln>
            </c:spPr>
          </c:marker>
          <c:xVal>
            <c:numRef>
              <c:f>'Figure 10.3'!$E$11:$E$23</c:f>
              <c:numCache>
                <c:formatCode>General</c:formatCode>
                <c:ptCount val="13"/>
                <c:pt idx="0">
                  <c:v>300</c:v>
                </c:pt>
                <c:pt idx="1">
                  <c:v>325</c:v>
                </c:pt>
                <c:pt idx="2">
                  <c:v>350</c:v>
                </c:pt>
                <c:pt idx="3">
                  <c:v>375</c:v>
                </c:pt>
                <c:pt idx="4">
                  <c:v>400</c:v>
                </c:pt>
                <c:pt idx="5">
                  <c:v>425</c:v>
                </c:pt>
                <c:pt idx="6">
                  <c:v>450</c:v>
                </c:pt>
                <c:pt idx="7">
                  <c:v>475</c:v>
                </c:pt>
                <c:pt idx="8">
                  <c:v>500</c:v>
                </c:pt>
                <c:pt idx="9">
                  <c:v>525</c:v>
                </c:pt>
                <c:pt idx="10">
                  <c:v>550</c:v>
                </c:pt>
                <c:pt idx="11">
                  <c:v>575</c:v>
                </c:pt>
                <c:pt idx="12">
                  <c:v>600</c:v>
                </c:pt>
              </c:numCache>
            </c:numRef>
          </c:xVal>
          <c:yVal>
            <c:numRef>
              <c:f>'Figure 10.3'!$F$11:$F$23</c:f>
              <c:numCache>
                <c:formatCode>0</c:formatCode>
                <c:ptCount val="13"/>
                <c:pt idx="0">
                  <c:v>75937.499999524443</c:v>
                </c:pt>
                <c:pt idx="1">
                  <c:v>50891.560034478614</c:v>
                </c:pt>
                <c:pt idx="2">
                  <c:v>35133.575295787596</c:v>
                </c:pt>
                <c:pt idx="3">
                  <c:v>24883.199999844172</c:v>
                </c:pt>
                <c:pt idx="4">
                  <c:v>18020.3247069184</c:v>
                </c:pt>
                <c:pt idx="5">
                  <c:v>13308.157088975628</c:v>
                </c:pt>
                <c:pt idx="6">
                  <c:v>9999.9999999373758</c:v>
                </c:pt>
                <c:pt idx="7">
                  <c:v>7631.2296074921351</c:v>
                </c:pt>
                <c:pt idx="8">
                  <c:v>5904.8999999630214</c:v>
                </c:pt>
                <c:pt idx="9">
                  <c:v>4626.6436603506299</c:v>
                </c:pt>
                <c:pt idx="10">
                  <c:v>3666.4783205090444</c:v>
                </c:pt>
                <c:pt idx="11">
                  <c:v>2935.7789042444861</c:v>
                </c:pt>
                <c:pt idx="12">
                  <c:v>2373.0468749851389</c:v>
                </c:pt>
              </c:numCache>
            </c:numRef>
          </c:yVal>
          <c:smooth val="1"/>
        </c:ser>
        <c:axId val="333777152"/>
        <c:axId val="333779712"/>
      </c:scatterChart>
      <c:valAx>
        <c:axId val="333777152"/>
        <c:scaling>
          <c:orientation val="minMax"/>
          <c:max val="600"/>
          <c:min val="300"/>
        </c:scaling>
        <c:axPos val="b"/>
        <c:title>
          <c:tx>
            <c:rich>
              <a:bodyPr/>
              <a:lstStyle/>
              <a:p>
                <a:pPr>
                  <a:defRPr sz="1200">
                    <a:latin typeface="Arial" pitchFamily="34" charset="0"/>
                    <a:cs typeface="Arial" pitchFamily="34" charset="0"/>
                  </a:defRPr>
                </a:pPr>
                <a:r>
                  <a:rPr lang="en-US" sz="1200">
                    <a:latin typeface="Arial" pitchFamily="34" charset="0"/>
                    <a:cs typeface="Arial" pitchFamily="34" charset="0"/>
                  </a:rPr>
                  <a:t>Monthly Payment</a:t>
                </a:r>
              </a:p>
            </c:rich>
          </c:tx>
        </c:title>
        <c:numFmt formatCode="General" sourceLinked="1"/>
        <c:tickLblPos val="nextTo"/>
        <c:crossAx val="333779712"/>
        <c:crosses val="autoZero"/>
        <c:crossBetween val="midCat"/>
      </c:valAx>
      <c:valAx>
        <c:axId val="333779712"/>
        <c:scaling>
          <c:orientation val="minMax"/>
        </c:scaling>
        <c:axPos val="l"/>
        <c:majorGridlines/>
        <c:title>
          <c:tx>
            <c:rich>
              <a:bodyPr rot="-5400000" vert="horz"/>
              <a:lstStyle/>
              <a:p>
                <a:pPr>
                  <a:defRPr sz="1200">
                    <a:latin typeface="Arial" pitchFamily="34" charset="0"/>
                    <a:cs typeface="Arial" pitchFamily="34" charset="0"/>
                  </a:defRPr>
                </a:pPr>
                <a:r>
                  <a:rPr lang="en-US" sz="1200">
                    <a:latin typeface="Arial" pitchFamily="34" charset="0"/>
                    <a:cs typeface="Arial" pitchFamily="34" charset="0"/>
                  </a:rPr>
                  <a:t>Demand for Leases</a:t>
                </a:r>
              </a:p>
            </c:rich>
          </c:tx>
        </c:title>
        <c:numFmt formatCode="0" sourceLinked="1"/>
        <c:tickLblPos val="nextTo"/>
        <c:crossAx val="333777152"/>
        <c:crosses val="autoZero"/>
        <c:crossBetween val="midCat"/>
      </c:valAx>
    </c:plotArea>
    <c:plotVisOnly val="1"/>
  </c:chart>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32812546869141457"/>
          <c:y val="9.1503679687097966E-2"/>
          <c:w val="0.61830424532671824"/>
          <c:h val="0.63529655061485579"/>
        </c:manualLayout>
      </c:layout>
      <c:scatterChart>
        <c:scatterStyle val="lineMarker"/>
        <c:ser>
          <c:idx val="0"/>
          <c:order val="0"/>
          <c:tx>
            <c:strRef>
              <c:f>'Figure 10.5'!$B$1</c:f>
              <c:strCache>
                <c:ptCount val="1"/>
                <c:pt idx="0">
                  <c:v>Total NPV</c:v>
                </c:pt>
              </c:strCache>
            </c:strRef>
          </c:tx>
          <c:spPr>
            <a:ln w="19050">
              <a:solidFill>
                <a:schemeClr val="tx1"/>
              </a:solidFill>
              <a:prstDash val="solid"/>
            </a:ln>
          </c:spPr>
          <c:marker>
            <c:symbol val="diamond"/>
            <c:size val="5"/>
            <c:spPr>
              <a:solidFill>
                <a:schemeClr val="tx1"/>
              </a:solidFill>
              <a:ln>
                <a:solidFill>
                  <a:schemeClr val="tx1"/>
                </a:solidFill>
                <a:prstDash val="solid"/>
              </a:ln>
            </c:spPr>
          </c:marker>
          <c:xVal>
            <c:numRef>
              <c:f>'Figure 10.5'!$A$2:$A$10</c:f>
              <c:numCache>
                <c:formatCode>#,##0.0</c:formatCode>
                <c:ptCount val="9"/>
                <c:pt idx="0">
                  <c:v>0.1</c:v>
                </c:pt>
                <c:pt idx="1">
                  <c:v>0.2</c:v>
                </c:pt>
                <c:pt idx="2">
                  <c:v>0.3</c:v>
                </c:pt>
                <c:pt idx="3">
                  <c:v>0.4</c:v>
                </c:pt>
                <c:pt idx="4">
                  <c:v>0.5</c:v>
                </c:pt>
                <c:pt idx="5">
                  <c:v>0.6</c:v>
                </c:pt>
                <c:pt idx="6">
                  <c:v>0.7</c:v>
                </c:pt>
                <c:pt idx="7">
                  <c:v>0.8</c:v>
                </c:pt>
                <c:pt idx="8">
                  <c:v>0.9</c:v>
                </c:pt>
              </c:numCache>
            </c:numRef>
          </c:xVal>
          <c:yVal>
            <c:numRef>
              <c:f>'Figure 10.5'!$B$2:$B$10</c:f>
              <c:numCache>
                <c:formatCode>#,##0</c:formatCode>
                <c:ptCount val="9"/>
                <c:pt idx="0">
                  <c:v>2035279.7962671099</c:v>
                </c:pt>
                <c:pt idx="1">
                  <c:v>2824421.5514367586</c:v>
                </c:pt>
                <c:pt idx="2">
                  <c:v>3862679.4850468747</c:v>
                </c:pt>
                <c:pt idx="3">
                  <c:v>4795455.6086530425</c:v>
                </c:pt>
                <c:pt idx="4">
                  <c:v>3090838.886588518</c:v>
                </c:pt>
                <c:pt idx="5">
                  <c:v>-97158758.073360115</c:v>
                </c:pt>
                <c:pt idx="6">
                  <c:v>-858600856.19271851</c:v>
                </c:pt>
                <c:pt idx="7">
                  <c:v>-9930920245.0793972</c:v>
                </c:pt>
                <c:pt idx="8">
                  <c:v>-426938887630.25043</c:v>
                </c:pt>
              </c:numCache>
            </c:numRef>
          </c:yVal>
        </c:ser>
        <c:axId val="334185600"/>
        <c:axId val="334187904"/>
      </c:scatterChart>
      <c:valAx>
        <c:axId val="334185600"/>
        <c:scaling>
          <c:orientation val="minMax"/>
          <c:max val="0.9"/>
          <c:min val="0.1"/>
        </c:scaling>
        <c:axPos val="b"/>
        <c:title>
          <c:tx>
            <c:rich>
              <a:bodyPr/>
              <a:lstStyle/>
              <a:p>
                <a:pPr>
                  <a:defRPr sz="1200" b="1" i="0" u="none" strike="noStrike" baseline="0">
                    <a:solidFill>
                      <a:srgbClr val="000000"/>
                    </a:solidFill>
                    <a:latin typeface="Arial"/>
                    <a:ea typeface="Arial"/>
                    <a:cs typeface="Arial"/>
                  </a:defRPr>
                </a:pPr>
                <a:r>
                  <a:rPr lang="en-US" sz="1200" b="1"/>
                  <a:t>Contract Residual Value (%)</a:t>
                </a:r>
              </a:p>
            </c:rich>
          </c:tx>
          <c:layout>
            <c:manualLayout>
              <c:xMode val="edge"/>
              <c:yMode val="edge"/>
              <c:x val="0.39863637504203103"/>
              <c:y val="0.84610448446419706"/>
            </c:manualLayout>
          </c:layout>
          <c:spPr>
            <a:noFill/>
            <a:ln w="25400">
              <a:noFill/>
            </a:ln>
          </c:spPr>
        </c:title>
        <c:numFmt formatCode="#,##0.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34187904"/>
        <c:crossesAt val="-426938887630.25043"/>
        <c:crossBetween val="midCat"/>
      </c:valAx>
      <c:valAx>
        <c:axId val="334187904"/>
        <c:scaling>
          <c:orientation val="minMax"/>
          <c:min val="-426938887630.25043"/>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b="1"/>
                  <a:t>Total NPV</a:t>
                </a:r>
              </a:p>
            </c:rich>
          </c:tx>
          <c:layout>
            <c:manualLayout>
              <c:xMode val="edge"/>
              <c:yMode val="edge"/>
              <c:x val="3.5714324639810439E-2"/>
              <c:y val="0.30588352437011584"/>
            </c:manualLayout>
          </c:layout>
          <c:spPr>
            <a:noFill/>
            <a:ln w="25400">
              <a:noFill/>
            </a:ln>
          </c:spPr>
        </c:title>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34185600"/>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3437525544875587"/>
          <c:y val="0.10196117479003826"/>
          <c:w val="0.70312576634626811"/>
          <c:h val="0.63529655061485579"/>
        </c:manualLayout>
      </c:layout>
      <c:scatterChart>
        <c:scatterStyle val="lineMarker"/>
        <c:ser>
          <c:idx val="0"/>
          <c:order val="0"/>
          <c:tx>
            <c:strRef>
              <c:f>'Figure 10.6'!$B$1</c:f>
              <c:strCache>
                <c:ptCount val="1"/>
                <c:pt idx="0">
                  <c:v>Total NPV</c:v>
                </c:pt>
              </c:strCache>
            </c:strRef>
          </c:tx>
          <c:spPr>
            <a:ln w="12700">
              <a:solidFill>
                <a:schemeClr val="tx1"/>
              </a:solidFill>
              <a:prstDash val="solid"/>
            </a:ln>
          </c:spPr>
          <c:marker>
            <c:symbol val="diamond"/>
            <c:size val="5"/>
            <c:spPr>
              <a:solidFill>
                <a:schemeClr val="tx1"/>
              </a:solidFill>
              <a:ln>
                <a:solidFill>
                  <a:schemeClr val="tx1"/>
                </a:solidFill>
                <a:prstDash val="solid"/>
              </a:ln>
            </c:spPr>
          </c:marker>
          <c:xVal>
            <c:numRef>
              <c:f>'Figure 10.6'!$A$2:$A$27</c:f>
              <c:numCache>
                <c:formatCode>#,##0.00</c:formatCode>
                <c:ptCount val="26"/>
                <c:pt idx="0">
                  <c:v>0.25</c:v>
                </c:pt>
                <c:pt idx="1">
                  <c:v>0.26</c:v>
                </c:pt>
                <c:pt idx="2">
                  <c:v>0.27</c:v>
                </c:pt>
                <c:pt idx="3">
                  <c:v>0.28000000000000003</c:v>
                </c:pt>
                <c:pt idx="4">
                  <c:v>0.28999999999999998</c:v>
                </c:pt>
                <c:pt idx="5">
                  <c:v>0.3</c:v>
                </c:pt>
                <c:pt idx="6">
                  <c:v>0.31</c:v>
                </c:pt>
                <c:pt idx="7">
                  <c:v>0.32</c:v>
                </c:pt>
                <c:pt idx="8">
                  <c:v>0.33</c:v>
                </c:pt>
                <c:pt idx="9">
                  <c:v>0.34</c:v>
                </c:pt>
                <c:pt idx="10">
                  <c:v>0.35</c:v>
                </c:pt>
                <c:pt idx="11">
                  <c:v>0.36</c:v>
                </c:pt>
                <c:pt idx="12">
                  <c:v>0.37</c:v>
                </c:pt>
                <c:pt idx="13">
                  <c:v>0.38</c:v>
                </c:pt>
                <c:pt idx="14">
                  <c:v>0.39</c:v>
                </c:pt>
                <c:pt idx="15">
                  <c:v>0.4</c:v>
                </c:pt>
                <c:pt idx="16">
                  <c:v>0.41</c:v>
                </c:pt>
                <c:pt idx="17">
                  <c:v>0.42</c:v>
                </c:pt>
                <c:pt idx="18">
                  <c:v>0.43</c:v>
                </c:pt>
                <c:pt idx="19">
                  <c:v>0.44</c:v>
                </c:pt>
                <c:pt idx="20">
                  <c:v>0.45</c:v>
                </c:pt>
                <c:pt idx="21">
                  <c:v>0.46</c:v>
                </c:pt>
                <c:pt idx="22">
                  <c:v>0.47</c:v>
                </c:pt>
                <c:pt idx="23">
                  <c:v>0.48</c:v>
                </c:pt>
                <c:pt idx="24">
                  <c:v>0.49</c:v>
                </c:pt>
                <c:pt idx="25">
                  <c:v>0.5</c:v>
                </c:pt>
              </c:numCache>
            </c:numRef>
          </c:xVal>
          <c:yVal>
            <c:numRef>
              <c:f>'Figure 10.6'!$B$2:$B$27</c:f>
              <c:numCache>
                <c:formatCode>#,##0</c:formatCode>
                <c:ptCount val="26"/>
                <c:pt idx="0">
                  <c:v>3317901.1582454033</c:v>
                </c:pt>
                <c:pt idx="1">
                  <c:v>3423707.2481177794</c:v>
                </c:pt>
                <c:pt idx="2">
                  <c:v>3531437.6859956277</c:v>
                </c:pt>
                <c:pt idx="3">
                  <c:v>3640784.041583552</c:v>
                </c:pt>
                <c:pt idx="4">
                  <c:v>3751358.6172899222</c:v>
                </c:pt>
                <c:pt idx="5">
                  <c:v>3862679.4850468747</c:v>
                </c:pt>
                <c:pt idx="6">
                  <c:v>3974152.7569568674</c:v>
                </c:pt>
                <c:pt idx="7">
                  <c:v>4085051.5562705253</c:v>
                </c:pt>
                <c:pt idx="8">
                  <c:v>4194491.0455986243</c:v>
                </c:pt>
                <c:pt idx="9">
                  <c:v>4301398.7354956511</c:v>
                </c:pt>
                <c:pt idx="10">
                  <c:v>4404479.132892631</c:v>
                </c:pt>
                <c:pt idx="11">
                  <c:v>4502171.5881121112</c:v>
                </c:pt>
                <c:pt idx="12">
                  <c:v>4592599.9523150381</c:v>
                </c:pt>
                <c:pt idx="13">
                  <c:v>4673512.3527747774</c:v>
                </c:pt>
                <c:pt idx="14">
                  <c:v>4742209.0168632884</c:v>
                </c:pt>
                <c:pt idx="15">
                  <c:v>4795455.6086530425</c:v>
                </c:pt>
                <c:pt idx="16">
                  <c:v>4829378.9610942304</c:v>
                </c:pt>
                <c:pt idx="17">
                  <c:v>4839341.36174348</c:v>
                </c:pt>
                <c:pt idx="18">
                  <c:v>4819788.6423481554</c:v>
                </c:pt>
                <c:pt idx="19">
                  <c:v>4764066.18236739</c:v>
                </c:pt>
                <c:pt idx="20">
                  <c:v>4664195.499162415</c:v>
                </c:pt>
                <c:pt idx="21">
                  <c:v>4510602.2791291494</c:v>
                </c:pt>
                <c:pt idx="22">
                  <c:v>4291784.3947874187</c:v>
                </c:pt>
                <c:pt idx="23">
                  <c:v>3993905.5088844006</c:v>
                </c:pt>
                <c:pt idx="24">
                  <c:v>3600296.0982757062</c:v>
                </c:pt>
                <c:pt idx="25">
                  <c:v>3090838.886588518</c:v>
                </c:pt>
              </c:numCache>
            </c:numRef>
          </c:yVal>
        </c:ser>
        <c:axId val="334961280"/>
        <c:axId val="334963840"/>
      </c:scatterChart>
      <c:valAx>
        <c:axId val="334961280"/>
        <c:scaling>
          <c:orientation val="minMax"/>
          <c:max val="0.5"/>
          <c:min val="0.25"/>
        </c:scaling>
        <c:axPos val="b"/>
        <c:title>
          <c:tx>
            <c:rich>
              <a:bodyPr/>
              <a:lstStyle/>
              <a:p>
                <a:pPr>
                  <a:defRPr sz="1200" b="1" i="0" u="none" strike="noStrike" baseline="0">
                    <a:solidFill>
                      <a:srgbClr val="000000"/>
                    </a:solidFill>
                    <a:latin typeface="Arial"/>
                    <a:ea typeface="Arial"/>
                    <a:cs typeface="Arial"/>
                  </a:defRPr>
                </a:pPr>
                <a:r>
                  <a:rPr lang="en-US" sz="1200" b="1"/>
                  <a:t>Contract Residual Value (%)</a:t>
                </a:r>
              </a:p>
            </c:rich>
          </c:tx>
          <c:layout>
            <c:manualLayout>
              <c:xMode val="edge"/>
              <c:yMode val="edge"/>
              <c:x val="0.40848258806783372"/>
              <c:y val="0.85490523477801583"/>
            </c:manualLayout>
          </c:layout>
          <c:spPr>
            <a:noFill/>
            <a:ln w="25400">
              <a:noFill/>
            </a:ln>
          </c:spPr>
        </c:title>
        <c:numFmt formatCode="#,##0.0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34963840"/>
        <c:crossesAt val="3090838.886588518"/>
        <c:crossBetween val="midCat"/>
      </c:valAx>
      <c:valAx>
        <c:axId val="334963840"/>
        <c:scaling>
          <c:orientation val="minMax"/>
          <c:min val="3090838.886588518"/>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b="1"/>
                  <a:t>Total NPV</a:t>
                </a:r>
              </a:p>
            </c:rich>
          </c:tx>
          <c:layout>
            <c:manualLayout>
              <c:xMode val="edge"/>
              <c:yMode val="edge"/>
              <c:x val="3.5714324639810439E-2"/>
              <c:y val="0.30588352437011584"/>
            </c:manualLayout>
          </c:layout>
          <c:spPr>
            <a:noFill/>
            <a:ln w="25400">
              <a:noFill/>
            </a:ln>
          </c:spPr>
        </c:title>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34961280"/>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5892885363862661"/>
          <c:y val="0.10196117479003826"/>
          <c:w val="0.67857216815639843"/>
          <c:h val="0.63529655061485579"/>
        </c:manualLayout>
      </c:layout>
      <c:scatterChart>
        <c:scatterStyle val="lineMarker"/>
        <c:ser>
          <c:idx val="0"/>
          <c:order val="0"/>
          <c:tx>
            <c:strRef>
              <c:f>'Figure 10.7'!$B$1</c:f>
              <c:strCache>
                <c:ptCount val="1"/>
                <c:pt idx="0">
                  <c:v>Total NPV</c:v>
                </c:pt>
              </c:strCache>
            </c:strRef>
          </c:tx>
          <c:spPr>
            <a:ln w="19050">
              <a:solidFill>
                <a:schemeClr val="tx1"/>
              </a:solidFill>
              <a:prstDash val="solid"/>
            </a:ln>
          </c:spPr>
          <c:marker>
            <c:symbol val="diamond"/>
            <c:size val="5"/>
            <c:spPr>
              <a:solidFill>
                <a:srgbClr val="000080"/>
              </a:solidFill>
              <a:ln>
                <a:solidFill>
                  <a:schemeClr val="tx1"/>
                </a:solidFill>
                <a:prstDash val="solid"/>
              </a:ln>
            </c:spPr>
          </c:marker>
          <c:xVal>
            <c:numRef>
              <c:f>'Figure 10.7'!$A$2:$A$10</c:f>
              <c:numCache>
                <c:formatCode>0.00</c:formatCode>
                <c:ptCount val="9"/>
                <c:pt idx="0">
                  <c:v>0.1</c:v>
                </c:pt>
                <c:pt idx="1">
                  <c:v>0.15</c:v>
                </c:pt>
                <c:pt idx="2">
                  <c:v>0.2</c:v>
                </c:pt>
                <c:pt idx="3">
                  <c:v>0.25</c:v>
                </c:pt>
                <c:pt idx="4">
                  <c:v>0.3</c:v>
                </c:pt>
                <c:pt idx="5">
                  <c:v>0.35</c:v>
                </c:pt>
                <c:pt idx="6">
                  <c:v>0.4</c:v>
                </c:pt>
                <c:pt idx="7">
                  <c:v>0.45</c:v>
                </c:pt>
                <c:pt idx="8">
                  <c:v>0.5</c:v>
                </c:pt>
              </c:numCache>
            </c:numRef>
          </c:xVal>
          <c:yVal>
            <c:numRef>
              <c:f>'Figure 10.7'!$B$2:$B$10</c:f>
              <c:numCache>
                <c:formatCode>#,##0</c:formatCode>
                <c:ptCount val="9"/>
                <c:pt idx="0">
                  <c:v>-12866570.404719751</c:v>
                </c:pt>
                <c:pt idx="1">
                  <c:v>3090838.886588518</c:v>
                </c:pt>
                <c:pt idx="2">
                  <c:v>11069890.327625353</c:v>
                </c:pt>
                <c:pt idx="3">
                  <c:v>14487246.50720302</c:v>
                </c:pt>
                <c:pt idx="4">
                  <c:v>15364592.888881542</c:v>
                </c:pt>
                <c:pt idx="5">
                  <c:v>14890390.704805365</c:v>
                </c:pt>
                <c:pt idx="6">
                  <c:v>13755404.301265387</c:v>
                </c:pt>
                <c:pt idx="7">
                  <c:v>12353688.873258952</c:v>
                </c:pt>
                <c:pt idx="8">
                  <c:v>10903215.137667723</c:v>
                </c:pt>
              </c:numCache>
            </c:numRef>
          </c:yVal>
        </c:ser>
        <c:axId val="335020416"/>
        <c:axId val="335022720"/>
      </c:scatterChart>
      <c:valAx>
        <c:axId val="335020416"/>
        <c:scaling>
          <c:orientation val="minMax"/>
          <c:max val="0.5"/>
          <c:min val="0.1"/>
        </c:scaling>
        <c:axPos val="b"/>
        <c:title>
          <c:tx>
            <c:rich>
              <a:bodyPr/>
              <a:lstStyle/>
              <a:p>
                <a:pPr>
                  <a:defRPr sz="1200" b="1" i="0" u="none" strike="noStrike" baseline="0">
                    <a:solidFill>
                      <a:srgbClr val="000000"/>
                    </a:solidFill>
                    <a:latin typeface="Arial"/>
                    <a:ea typeface="Arial"/>
                    <a:cs typeface="Arial"/>
                  </a:defRPr>
                </a:pPr>
                <a:r>
                  <a:rPr lang="en-US" sz="1200" b="1"/>
                  <a:t>Money Factor</a:t>
                </a:r>
              </a:p>
            </c:rich>
          </c:tx>
          <c:layout>
            <c:manualLayout>
              <c:xMode val="edge"/>
              <c:yMode val="edge"/>
              <c:x val="0.52901843372719215"/>
              <c:y val="0.85490523477801583"/>
            </c:manualLayout>
          </c:layout>
          <c:spPr>
            <a:noFill/>
            <a:ln w="25400">
              <a:noFill/>
            </a:ln>
          </c:spPr>
        </c:title>
        <c:numFmt formatCode="0.0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35022720"/>
        <c:crossesAt val="-12866570.4047198"/>
        <c:crossBetween val="midCat"/>
      </c:valAx>
      <c:valAx>
        <c:axId val="335022720"/>
        <c:scaling>
          <c:orientation val="minMax"/>
          <c:min val="-12866570.4047198"/>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b="1"/>
                  <a:t>Total NPV</a:t>
                </a:r>
              </a:p>
            </c:rich>
          </c:tx>
          <c:layout>
            <c:manualLayout>
              <c:xMode val="edge"/>
              <c:yMode val="edge"/>
              <c:x val="3.5714324639810439E-2"/>
              <c:y val="0.30588352437011584"/>
            </c:manualLayout>
          </c:layout>
          <c:spPr>
            <a:noFill/>
            <a:ln w="25400">
              <a:noFill/>
            </a:ln>
          </c:spPr>
        </c:title>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35020416"/>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view3D>
      <c:perspective val="30"/>
    </c:view3D>
    <c:floor>
      <c:spPr>
        <a:noFill/>
        <a:ln>
          <a:noFill/>
        </a:ln>
      </c:spPr>
    </c:floor>
    <c:plotArea>
      <c:layout>
        <c:manualLayout>
          <c:layoutTarget val="inner"/>
          <c:xMode val="edge"/>
          <c:yMode val="edge"/>
          <c:x val="0.2228696095383722"/>
          <c:y val="3.7625782672996037E-2"/>
          <c:w val="0.51669300865522483"/>
          <c:h val="0.73810664030459217"/>
        </c:manualLayout>
      </c:layout>
      <c:surface3DChart>
        <c:ser>
          <c:idx val="0"/>
          <c:order val="0"/>
          <c:tx>
            <c:strRef>
              <c:f>'Figure 10.8'!$B$4</c:f>
              <c:strCache>
                <c:ptCount val="1"/>
                <c:pt idx="0">
                  <c:v>0.40</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10.8'!$B$5:$B$20</c:f>
              <c:numCache>
                <c:formatCode>"$"#,##0</c:formatCode>
                <c:ptCount val="16"/>
                <c:pt idx="0">
                  <c:v>13755404.300000001</c:v>
                </c:pt>
                <c:pt idx="1">
                  <c:v>14175949.52</c:v>
                </c:pt>
                <c:pt idx="2">
                  <c:v>14560785.390000001</c:v>
                </c:pt>
                <c:pt idx="3">
                  <c:v>14894315.619999999</c:v>
                </c:pt>
                <c:pt idx="4">
                  <c:v>15156743.25</c:v>
                </c:pt>
                <c:pt idx="5">
                  <c:v>15322970.26</c:v>
                </c:pt>
                <c:pt idx="6">
                  <c:v>15361193.310000001</c:v>
                </c:pt>
                <c:pt idx="7">
                  <c:v>15231104.939999999</c:v>
                </c:pt>
                <c:pt idx="8">
                  <c:v>14881580.18</c:v>
                </c:pt>
                <c:pt idx="9">
                  <c:v>14247688.59</c:v>
                </c:pt>
                <c:pt idx="10">
                  <c:v>13246817.369999999</c:v>
                </c:pt>
                <c:pt idx="11">
                  <c:v>11773616.57</c:v>
                </c:pt>
                <c:pt idx="12">
                  <c:v>9693374.4100000001</c:v>
                </c:pt>
                <c:pt idx="13">
                  <c:v>6833287.2199999997</c:v>
                </c:pt>
                <c:pt idx="14">
                  <c:v>2970887.41</c:v>
                </c:pt>
                <c:pt idx="15">
                  <c:v>-2181391.54</c:v>
                </c:pt>
              </c:numCache>
            </c:numRef>
          </c:val>
        </c:ser>
        <c:ser>
          <c:idx val="1"/>
          <c:order val="1"/>
          <c:tx>
            <c:strRef>
              <c:f>'Figure 10.8'!$C$4</c:f>
              <c:strCache>
                <c:ptCount val="1"/>
                <c:pt idx="0">
                  <c:v>0.41</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10.8'!$C$5:$C$20</c:f>
              <c:numCache>
                <c:formatCode>"$"#,##0</c:formatCode>
                <c:ptCount val="16"/>
                <c:pt idx="0">
                  <c:v>13487458.01</c:v>
                </c:pt>
                <c:pt idx="1">
                  <c:v>13928702.09</c:v>
                </c:pt>
                <c:pt idx="2">
                  <c:v>14341207.4</c:v>
                </c:pt>
                <c:pt idx="3">
                  <c:v>14710935.1</c:v>
                </c:pt>
                <c:pt idx="4">
                  <c:v>15019993.09</c:v>
                </c:pt>
                <c:pt idx="5">
                  <c:v>15245618.73</c:v>
                </c:pt>
                <c:pt idx="6">
                  <c:v>15358879.43</c:v>
                </c:pt>
                <c:pt idx="7">
                  <c:v>15323006.74</c:v>
                </c:pt>
                <c:pt idx="8">
                  <c:v>15091252.07</c:v>
                </c:pt>
                <c:pt idx="9">
                  <c:v>14604115.039999999</c:v>
                </c:pt>
                <c:pt idx="10">
                  <c:v>13785744.619999999</c:v>
                </c:pt>
                <c:pt idx="11">
                  <c:v>12539243.619999999</c:v>
                </c:pt>
                <c:pt idx="12">
                  <c:v>10740510.75</c:v>
                </c:pt>
                <c:pt idx="13">
                  <c:v>8230120.7000000002</c:v>
                </c:pt>
                <c:pt idx="14">
                  <c:v>4802554.37</c:v>
                </c:pt>
                <c:pt idx="15">
                  <c:v>191825.98</c:v>
                </c:pt>
              </c:numCache>
            </c:numRef>
          </c:val>
        </c:ser>
        <c:ser>
          <c:idx val="2"/>
          <c:order val="2"/>
          <c:tx>
            <c:strRef>
              <c:f>'Figure 10.8'!$D$4</c:f>
              <c:strCache>
                <c:ptCount val="1"/>
                <c:pt idx="0">
                  <c:v>0.42</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10.8'!$D$5:$D$20</c:f>
              <c:numCache>
                <c:formatCode>"$"#,##0</c:formatCode>
                <c:ptCount val="16"/>
                <c:pt idx="0">
                  <c:v>13211524.93</c:v>
                </c:pt>
                <c:pt idx="1">
                  <c:v>13670013.33</c:v>
                </c:pt>
                <c:pt idx="2">
                  <c:v>14106057.01</c:v>
                </c:pt>
                <c:pt idx="3">
                  <c:v>14507044.300000001</c:v>
                </c:pt>
                <c:pt idx="4">
                  <c:v>14856830.65</c:v>
                </c:pt>
                <c:pt idx="5">
                  <c:v>15134798.199999999</c:v>
                </c:pt>
                <c:pt idx="6">
                  <c:v>15314653.41</c:v>
                </c:pt>
                <c:pt idx="7">
                  <c:v>15362884.23</c:v>
                </c:pt>
                <c:pt idx="8">
                  <c:v>15236772.49</c:v>
                </c:pt>
                <c:pt idx="9">
                  <c:v>14881822.74</c:v>
                </c:pt>
                <c:pt idx="10">
                  <c:v>14228421.140000001</c:v>
                </c:pt>
                <c:pt idx="11">
                  <c:v>13187473.17</c:v>
                </c:pt>
                <c:pt idx="12">
                  <c:v>11644678.810000001</c:v>
                </c:pt>
                <c:pt idx="13">
                  <c:v>9452978.8699999992</c:v>
                </c:pt>
                <c:pt idx="14">
                  <c:v>6422530.1600000001</c:v>
                </c:pt>
                <c:pt idx="15">
                  <c:v>2307318.94</c:v>
                </c:pt>
              </c:numCache>
            </c:numRef>
          </c:val>
        </c:ser>
        <c:ser>
          <c:idx val="3"/>
          <c:order val="3"/>
          <c:tx>
            <c:strRef>
              <c:f>'Figure 10.8'!$E$4</c:f>
              <c:strCache>
                <c:ptCount val="1"/>
                <c:pt idx="0">
                  <c:v>0.43</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10.8'!$E$5:$E$20</c:f>
              <c:numCache>
                <c:formatCode>"$"#,##0</c:formatCode>
                <c:ptCount val="16"/>
                <c:pt idx="0">
                  <c:v>12929500.539999999</c:v>
                </c:pt>
                <c:pt idx="1">
                  <c:v>13402131.18</c:v>
                </c:pt>
                <c:pt idx="2">
                  <c:v>13857993.630000001</c:v>
                </c:pt>
                <c:pt idx="3">
                  <c:v>14285783.800000001</c:v>
                </c:pt>
                <c:pt idx="4">
                  <c:v>14670960.130000001</c:v>
                </c:pt>
                <c:pt idx="5">
                  <c:v>14994874.25</c:v>
                </c:pt>
                <c:pt idx="6">
                  <c:v>15233658.59</c:v>
                </c:pt>
                <c:pt idx="7">
                  <c:v>15356797.4</c:v>
                </c:pt>
                <c:pt idx="8">
                  <c:v>15325284.390000001</c:v>
                </c:pt>
                <c:pt idx="9">
                  <c:v>15089237.390000001</c:v>
                </c:pt>
                <c:pt idx="10">
                  <c:v>14584796.310000001</c:v>
                </c:pt>
                <c:pt idx="11">
                  <c:v>13730069.949999999</c:v>
                </c:pt>
                <c:pt idx="12">
                  <c:v>12419813.210000001</c:v>
                </c:pt>
                <c:pt idx="13">
                  <c:v>10518399</c:v>
                </c:pt>
                <c:pt idx="14">
                  <c:v>7850485.3700000001</c:v>
                </c:pt>
                <c:pt idx="15">
                  <c:v>4188545.3</c:v>
                </c:pt>
              </c:numCache>
            </c:numRef>
          </c:val>
        </c:ser>
        <c:ser>
          <c:idx val="4"/>
          <c:order val="4"/>
          <c:tx>
            <c:strRef>
              <c:f>'Figure 10.8'!$F$4</c:f>
              <c:strCache>
                <c:ptCount val="1"/>
                <c:pt idx="0">
                  <c:v>0.44</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10.8'!$F$5:$F$20</c:f>
              <c:numCache>
                <c:formatCode>"$"#,##0</c:formatCode>
                <c:ptCount val="16"/>
                <c:pt idx="0">
                  <c:v>12643061.75</c:v>
                </c:pt>
                <c:pt idx="1">
                  <c:v>13127052.34</c:v>
                </c:pt>
                <c:pt idx="2">
                  <c:v>13599387.75</c:v>
                </c:pt>
                <c:pt idx="3">
                  <c:v>14049961.609999999</c:v>
                </c:pt>
                <c:pt idx="4">
                  <c:v>14465702.460000001</c:v>
                </c:pt>
                <c:pt idx="5">
                  <c:v>14829770.32</c:v>
                </c:pt>
                <c:pt idx="6">
                  <c:v>15120527.460000001</c:v>
                </c:pt>
                <c:pt idx="7">
                  <c:v>15310215.050000001</c:v>
                </c:pt>
                <c:pt idx="8">
                  <c:v>15363245.34</c:v>
                </c:pt>
                <c:pt idx="9">
                  <c:v>15233988.58</c:v>
                </c:pt>
                <c:pt idx="10">
                  <c:v>14863892.84</c:v>
                </c:pt>
                <c:pt idx="11">
                  <c:v>14177717.550000001</c:v>
                </c:pt>
                <c:pt idx="12">
                  <c:v>13078583.9</c:v>
                </c:pt>
                <c:pt idx="13">
                  <c:v>11441434.99</c:v>
                </c:pt>
                <c:pt idx="14">
                  <c:v>9104345.5299999993</c:v>
                </c:pt>
                <c:pt idx="15">
                  <c:v>5856903.29</c:v>
                </c:pt>
              </c:numCache>
            </c:numRef>
          </c:val>
        </c:ser>
        <c:ser>
          <c:idx val="5"/>
          <c:order val="5"/>
          <c:tx>
            <c:strRef>
              <c:f>'Figure 10.8'!$G$4</c:f>
              <c:strCache>
                <c:ptCount val="1"/>
                <c:pt idx="0">
                  <c:v>0.45</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10.8'!$G$5:$G$20</c:f>
              <c:numCache>
                <c:formatCode>"$"#,##0</c:formatCode>
                <c:ptCount val="16"/>
                <c:pt idx="0">
                  <c:v>12353688.869999999</c:v>
                </c:pt>
                <c:pt idx="1">
                  <c:v>12846547.279999999</c:v>
                </c:pt>
                <c:pt idx="2">
                  <c:v>13332349.32</c:v>
                </c:pt>
                <c:pt idx="3">
                  <c:v>13802085.43</c:v>
                </c:pt>
                <c:pt idx="4">
                  <c:v>14244032.130000001</c:v>
                </c:pt>
                <c:pt idx="5">
                  <c:v>14643009.66</c:v>
                </c:pt>
                <c:pt idx="6">
                  <c:v>14979429.720000001</c:v>
                </c:pt>
                <c:pt idx="7">
                  <c:v>15228069.960000001</c:v>
                </c:pt>
                <c:pt idx="8">
                  <c:v>15356490.970000001</c:v>
                </c:pt>
                <c:pt idx="9">
                  <c:v>15322982.949999999</c:v>
                </c:pt>
                <c:pt idx="10">
                  <c:v>15073891.23</c:v>
                </c:pt>
                <c:pt idx="11">
                  <c:v>14540116.130000001</c:v>
                </c:pt>
                <c:pt idx="12">
                  <c:v>13632509.74</c:v>
                </c:pt>
                <c:pt idx="13">
                  <c:v>12235789.609999999</c:v>
                </c:pt>
                <c:pt idx="14">
                  <c:v>10200445.58</c:v>
                </c:pt>
                <c:pt idx="15">
                  <c:v>7331912.7800000003</c:v>
                </c:pt>
              </c:numCache>
            </c:numRef>
          </c:val>
        </c:ser>
        <c:ser>
          <c:idx val="6"/>
          <c:order val="6"/>
          <c:tx>
            <c:strRef>
              <c:f>'Figure 10.8'!$H$4</c:f>
              <c:strCache>
                <c:ptCount val="1"/>
                <c:pt idx="0">
                  <c:v>0.46</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10.8'!$H$5:$H$20</c:f>
              <c:numCache>
                <c:formatCode>"$"#,##0</c:formatCode>
                <c:ptCount val="16"/>
                <c:pt idx="0">
                  <c:v>12062685.58</c:v>
                </c:pt>
                <c:pt idx="1">
                  <c:v>12562182.800000001</c:v>
                </c:pt>
                <c:pt idx="2">
                  <c:v>13058753.4</c:v>
                </c:pt>
                <c:pt idx="3">
                  <c:v>13544391.890000001</c:v>
                </c:pt>
                <c:pt idx="4">
                  <c:v>14008610.560000001</c:v>
                </c:pt>
                <c:pt idx="5">
                  <c:v>14437753.539999999</c:v>
                </c:pt>
                <c:pt idx="6">
                  <c:v>14814115.92</c:v>
                </c:pt>
                <c:pt idx="7">
                  <c:v>15114808.93</c:v>
                </c:pt>
                <c:pt idx="8">
                  <c:v>15310292.560000001</c:v>
                </c:pt>
                <c:pt idx="9">
                  <c:v>15362470.460000001</c:v>
                </c:pt>
                <c:pt idx="10">
                  <c:v>15222206.390000001</c:v>
                </c:pt>
                <c:pt idx="11">
                  <c:v>14826071.26</c:v>
                </c:pt>
                <c:pt idx="12">
                  <c:v>14092061.65</c:v>
                </c:pt>
                <c:pt idx="13">
                  <c:v>12913934.82</c:v>
                </c:pt>
                <c:pt idx="14">
                  <c:v>11153670.609999999</c:v>
                </c:pt>
                <c:pt idx="15">
                  <c:v>8631380.3399999999</c:v>
                </c:pt>
              </c:numCache>
            </c:numRef>
          </c:val>
        </c:ser>
        <c:ser>
          <c:idx val="7"/>
          <c:order val="7"/>
          <c:tx>
            <c:strRef>
              <c:f>'Figure 10.8'!$I$4</c:f>
              <c:strCache>
                <c:ptCount val="1"/>
                <c:pt idx="0">
                  <c:v>0.47</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10.8'!$I$5:$I$20</c:f>
              <c:numCache>
                <c:formatCode>"$"#,##0</c:formatCode>
                <c:ptCount val="16"/>
                <c:pt idx="0">
                  <c:v>11771196.800000001</c:v>
                </c:pt>
                <c:pt idx="1">
                  <c:v>12275342.42</c:v>
                </c:pt>
                <c:pt idx="2">
                  <c:v>12780263.35</c:v>
                </c:pt>
                <c:pt idx="3">
                  <c:v>13278873</c:v>
                </c:pt>
                <c:pt idx="4">
                  <c:v>13761816.24</c:v>
                </c:pt>
                <c:pt idx="5">
                  <c:v>14216835.699999999</c:v>
                </c:pt>
                <c:pt idx="6">
                  <c:v>14627957.050000001</c:v>
                </c:pt>
                <c:pt idx="7">
                  <c:v>14974438.220000001</c:v>
                </c:pt>
                <c:pt idx="8">
                  <c:v>15229409.23</c:v>
                </c:pt>
                <c:pt idx="9">
                  <c:v>15358104.67</c:v>
                </c:pt>
                <c:pt idx="10">
                  <c:v>15315557.310000001</c:v>
                </c:pt>
                <c:pt idx="11">
                  <c:v>15043574.68</c:v>
                </c:pt>
                <c:pt idx="12">
                  <c:v>14466756.51</c:v>
                </c:pt>
                <c:pt idx="13">
                  <c:v>13487221.24</c:v>
                </c:pt>
                <c:pt idx="14">
                  <c:v>11977583.91</c:v>
                </c:pt>
                <c:pt idx="15">
                  <c:v>9771549.5399999991</c:v>
                </c:pt>
              </c:numCache>
            </c:numRef>
          </c:val>
        </c:ser>
        <c:ser>
          <c:idx val="8"/>
          <c:order val="8"/>
          <c:tx>
            <c:strRef>
              <c:f>'Figure 10.8'!$J$4</c:f>
              <c:strCache>
                <c:ptCount val="1"/>
                <c:pt idx="0">
                  <c:v>0.48</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10.8'!$J$5:$J$20</c:f>
              <c:numCache>
                <c:formatCode>"$"#,##0</c:formatCode>
                <c:ptCount val="16"/>
                <c:pt idx="0">
                  <c:v>11480224.91</c:v>
                </c:pt>
                <c:pt idx="1">
                  <c:v>11987244.83</c:v>
                </c:pt>
                <c:pt idx="2">
                  <c:v>12498351.869999999</c:v>
                </c:pt>
                <c:pt idx="3">
                  <c:v>13007300.1</c:v>
                </c:pt>
                <c:pt idx="4">
                  <c:v>13505772.109999999</c:v>
                </c:pt>
                <c:pt idx="5">
                  <c:v>13982793.67</c:v>
                </c:pt>
                <c:pt idx="6">
                  <c:v>14423980.390000001</c:v>
                </c:pt>
                <c:pt idx="7">
                  <c:v>14810564.75</c:v>
                </c:pt>
                <c:pt idx="8">
                  <c:v>15118135.449999999</c:v>
                </c:pt>
                <c:pt idx="9">
                  <c:v>15314997.51</c:v>
                </c:pt>
                <c:pt idx="10">
                  <c:v>15360030.390000001</c:v>
                </c:pt>
                <c:pt idx="11">
                  <c:v>15199877.75</c:v>
                </c:pt>
                <c:pt idx="12">
                  <c:v>14765242.6</c:v>
                </c:pt>
                <c:pt idx="13">
                  <c:v>13965977.75</c:v>
                </c:pt>
                <c:pt idx="14">
                  <c:v>12684543.550000001</c:v>
                </c:pt>
                <c:pt idx="15">
                  <c:v>10767237.949999999</c:v>
                </c:pt>
              </c:numCache>
            </c:numRef>
          </c:val>
        </c:ser>
        <c:ser>
          <c:idx val="9"/>
          <c:order val="9"/>
          <c:tx>
            <c:strRef>
              <c:f>'Figure 10.8'!$K$4</c:f>
              <c:strCache>
                <c:ptCount val="1"/>
                <c:pt idx="0">
                  <c:v>0.49</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10.8'!$K$5:$K$20</c:f>
              <c:numCache>
                <c:formatCode>"$"#,##0</c:formatCode>
                <c:ptCount val="16"/>
                <c:pt idx="0">
                  <c:v>11190644.42</c:v>
                </c:pt>
                <c:pt idx="1">
                  <c:v>11698960.52</c:v>
                </c:pt>
                <c:pt idx="2">
                  <c:v>12214319.949999999</c:v>
                </c:pt>
                <c:pt idx="3">
                  <c:v>12731245.529999999</c:v>
                </c:pt>
                <c:pt idx="4">
                  <c:v>13242370.32</c:v>
                </c:pt>
                <c:pt idx="5">
                  <c:v>13737897.16</c:v>
                </c:pt>
                <c:pt idx="6">
                  <c:v>14204902.050000001</c:v>
                </c:pt>
                <c:pt idx="7">
                  <c:v>14626433.48</c:v>
                </c:pt>
                <c:pt idx="8">
                  <c:v>14980344.029999999</c:v>
                </c:pt>
                <c:pt idx="9">
                  <c:v>15237768.939999999</c:v>
                </c:pt>
                <c:pt idx="10">
                  <c:v>15361136.970000001</c:v>
                </c:pt>
                <c:pt idx="11">
                  <c:v>15301558.18</c:v>
                </c:pt>
                <c:pt idx="12">
                  <c:v>14995377.23</c:v>
                </c:pt>
                <c:pt idx="13">
                  <c:v>14359602.210000001</c:v>
                </c:pt>
                <c:pt idx="14">
                  <c:v>13285808.630000001</c:v>
                </c:pt>
                <c:pt idx="15">
                  <c:v>11631961.869999999</c:v>
                </c:pt>
              </c:numCache>
            </c:numRef>
          </c:val>
        </c:ser>
        <c:ser>
          <c:idx val="10"/>
          <c:order val="10"/>
          <c:tx>
            <c:strRef>
              <c:f>'Figure 10.8'!$L$4</c:f>
              <c:strCache>
                <c:ptCount val="1"/>
                <c:pt idx="0">
                  <c:v>0.50</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10.8'!$L$5:$L$20</c:f>
              <c:numCache>
                <c:formatCode>"$"#,##0</c:formatCode>
                <c:ptCount val="16"/>
                <c:pt idx="0">
                  <c:v>10903215.140000001</c:v>
                </c:pt>
                <c:pt idx="1">
                  <c:v>11411426.85</c:v>
                </c:pt>
                <c:pt idx="2">
                  <c:v>11929314.039999999</c:v>
                </c:pt>
                <c:pt idx="3">
                  <c:v>12452102.189999999</c:v>
                </c:pt>
                <c:pt idx="4">
                  <c:v>12973294.65</c:v>
                </c:pt>
                <c:pt idx="5">
                  <c:v>13484173.68</c:v>
                </c:pt>
                <c:pt idx="6">
                  <c:v>13973156.439999999</c:v>
                </c:pt>
                <c:pt idx="7">
                  <c:v>14424961.35</c:v>
                </c:pt>
                <c:pt idx="8">
                  <c:v>14819525.300000001</c:v>
                </c:pt>
                <c:pt idx="9">
                  <c:v>15130592.189999999</c:v>
                </c:pt>
                <c:pt idx="10">
                  <c:v>15323865.640000001</c:v>
                </c:pt>
                <c:pt idx="11">
                  <c:v>15354580.779999999</c:v>
                </c:pt>
                <c:pt idx="12">
                  <c:v>15164297.539999999</c:v>
                </c:pt>
                <c:pt idx="13">
                  <c:v>14676644.050000001</c:v>
                </c:pt>
                <c:pt idx="14">
                  <c:v>13791635.93</c:v>
                </c:pt>
                <c:pt idx="15">
                  <c:v>12378050.029999999</c:v>
                </c:pt>
              </c:numCache>
            </c:numRef>
          </c:val>
        </c:ser>
        <c:ser>
          <c:idx val="11"/>
          <c:order val="11"/>
          <c:tx>
            <c:strRef>
              <c:f>'Figure 10.8'!$M$4</c:f>
              <c:strCache>
                <c:ptCount val="1"/>
                <c:pt idx="0">
                  <c:v>0.51</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10.8'!$M$5:$M$20</c:f>
              <c:numCache>
                <c:formatCode>"$"#,##0</c:formatCode>
                <c:ptCount val="16"/>
                <c:pt idx="0">
                  <c:v>10618594.1</c:v>
                </c:pt>
                <c:pt idx="1">
                  <c:v>11125461.619999999</c:v>
                </c:pt>
                <c:pt idx="2">
                  <c:v>11644341.550000001</c:v>
                </c:pt>
                <c:pt idx="3">
                  <c:v>12171101.32</c:v>
                </c:pt>
                <c:pt idx="4">
                  <c:v>12700040.84</c:v>
                </c:pt>
                <c:pt idx="5">
                  <c:v>13223431.9</c:v>
                </c:pt>
                <c:pt idx="6">
                  <c:v>13730923.050000001</c:v>
                </c:pt>
                <c:pt idx="7">
                  <c:v>14208768.060000001</c:v>
                </c:pt>
                <c:pt idx="8">
                  <c:v>14638822.58</c:v>
                </c:pt>
                <c:pt idx="9">
                  <c:v>14997234.77</c:v>
                </c:pt>
                <c:pt idx="10">
                  <c:v>15252729.82</c:v>
                </c:pt>
                <c:pt idx="11">
                  <c:v>15364352.76</c:v>
                </c:pt>
                <c:pt idx="12">
                  <c:v>15278484.789999999</c:v>
                </c:pt>
                <c:pt idx="13">
                  <c:v>14924879.43</c:v>
                </c:pt>
                <c:pt idx="14">
                  <c:v>14211368.1</c:v>
                </c:pt>
                <c:pt idx="15">
                  <c:v>13016747.27</c:v>
                </c:pt>
              </c:numCache>
            </c:numRef>
          </c:val>
        </c:ser>
        <c:ser>
          <c:idx val="12"/>
          <c:order val="12"/>
          <c:tx>
            <c:strRef>
              <c:f>'Figure 10.8'!$N$4</c:f>
              <c:strCache>
                <c:ptCount val="1"/>
                <c:pt idx="0">
                  <c:v>0.52</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10.8'!$N$5:$N$20</c:f>
              <c:numCache>
                <c:formatCode>"$"#,##0</c:formatCode>
                <c:ptCount val="16"/>
                <c:pt idx="0">
                  <c:v>10337346.32</c:v>
                </c:pt>
                <c:pt idx="1">
                  <c:v>10841775.369999999</c:v>
                </c:pt>
                <c:pt idx="2">
                  <c:v>11360284.9</c:v>
                </c:pt>
                <c:pt idx="3">
                  <c:v>11889328.560000001</c:v>
                </c:pt>
                <c:pt idx="4">
                  <c:v>12423934.939999999</c:v>
                </c:pt>
                <c:pt idx="5">
                  <c:v>12957282.73</c:v>
                </c:pt>
                <c:pt idx="6">
                  <c:v>13480150.74</c:v>
                </c:pt>
                <c:pt idx="7">
                  <c:v>13980204.060000001</c:v>
                </c:pt>
                <c:pt idx="8">
                  <c:v>14441064.439999999</c:v>
                </c:pt>
                <c:pt idx="9">
                  <c:v>14841095.779999999</c:v>
                </c:pt>
                <c:pt idx="10">
                  <c:v>15151811.01</c:v>
                </c:pt>
                <c:pt idx="11">
                  <c:v>15335773.939999999</c:v>
                </c:pt>
                <c:pt idx="12">
                  <c:v>15343822.99</c:v>
                </c:pt>
                <c:pt idx="13">
                  <c:v>15111379.699999999</c:v>
                </c:pt>
                <c:pt idx="14">
                  <c:v>14553513.960000001</c:v>
                </c:pt>
                <c:pt idx="15">
                  <c:v>13558308.970000001</c:v>
                </c:pt>
              </c:numCache>
            </c:numRef>
          </c:val>
        </c:ser>
        <c:ser>
          <c:idx val="13"/>
          <c:order val="13"/>
          <c:tx>
            <c:strRef>
              <c:f>'Figure 10.8'!$O$4</c:f>
              <c:strCache>
                <c:ptCount val="1"/>
                <c:pt idx="0">
                  <c:v>0.53</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10.8'!$O$5:$O$20</c:f>
              <c:numCache>
                <c:formatCode>"$"#,##0</c:formatCode>
                <c:ptCount val="16"/>
                <c:pt idx="0">
                  <c:v>10059954.539999999</c:v>
                </c:pt>
                <c:pt idx="1">
                  <c:v>10560982.449999999</c:v>
                </c:pt>
                <c:pt idx="2">
                  <c:v>11077914.220000001</c:v>
                </c:pt>
                <c:pt idx="3">
                  <c:v>11607738.439999999</c:v>
                </c:pt>
                <c:pt idx="4">
                  <c:v>12146150.029999999</c:v>
                </c:pt>
                <c:pt idx="5">
                  <c:v>12687158.449999999</c:v>
                </c:pt>
                <c:pt idx="6">
                  <c:v>13222579.689999999</c:v>
                </c:pt>
                <c:pt idx="7">
                  <c:v>13741375.84</c:v>
                </c:pt>
                <c:pt idx="8">
                  <c:v>14228794.02</c:v>
                </c:pt>
                <c:pt idx="9">
                  <c:v>14665239.84</c:v>
                </c:pt>
                <c:pt idx="10">
                  <c:v>15024798.119999999</c:v>
                </c:pt>
                <c:pt idx="11">
                  <c:v>15273282.51</c:v>
                </c:pt>
                <c:pt idx="12">
                  <c:v>15365652.199999999</c:v>
                </c:pt>
                <c:pt idx="13">
                  <c:v>15242573.869999999</c:v>
                </c:pt>
                <c:pt idx="14">
                  <c:v>14825821.640000001</c:v>
                </c:pt>
                <c:pt idx="15">
                  <c:v>14012087.220000001</c:v>
                </c:pt>
              </c:numCache>
            </c:numRef>
          </c:val>
        </c:ser>
        <c:ser>
          <c:idx val="14"/>
          <c:order val="14"/>
          <c:tx>
            <c:strRef>
              <c:f>'Figure 10.8'!$P$4</c:f>
              <c:strCache>
                <c:ptCount val="1"/>
                <c:pt idx="0">
                  <c:v>0.54</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10.8'!$P$5:$P$20</c:f>
              <c:numCache>
                <c:formatCode>"$"#,##0</c:formatCode>
                <c:ptCount val="16"/>
                <c:pt idx="0">
                  <c:v>9786827.9299999997</c:v>
                </c:pt>
                <c:pt idx="1">
                  <c:v>10283611.050000001</c:v>
                </c:pt>
                <c:pt idx="2">
                  <c:v>10797898.789999999</c:v>
                </c:pt>
                <c:pt idx="3">
                  <c:v>11327167.550000001</c:v>
                </c:pt>
                <c:pt idx="4">
                  <c:v>11867721.25</c:v>
                </c:pt>
                <c:pt idx="5">
                  <c:v>12414330.07</c:v>
                </c:pt>
                <c:pt idx="6">
                  <c:v>12959761.42</c:v>
                </c:pt>
                <c:pt idx="7">
                  <c:v>13494169.050000001</c:v>
                </c:pt>
                <c:pt idx="8">
                  <c:v>14004295.609999999</c:v>
                </c:pt>
                <c:pt idx="9">
                  <c:v>14472427.859999999</c:v>
                </c:pt>
                <c:pt idx="10">
                  <c:v>14875023.210000001</c:v>
                </c:pt>
                <c:pt idx="11">
                  <c:v>15180896.66</c:v>
                </c:pt>
                <c:pt idx="12">
                  <c:v>15348817.16</c:v>
                </c:pt>
                <c:pt idx="13">
                  <c:v>15324305.35</c:v>
                </c:pt>
                <c:pt idx="14">
                  <c:v>15035345.310000001</c:v>
                </c:pt>
                <c:pt idx="15">
                  <c:v>14386609.4</c:v>
                </c:pt>
              </c:numCache>
            </c:numRef>
          </c:val>
        </c:ser>
        <c:ser>
          <c:idx val="15"/>
          <c:order val="15"/>
          <c:tx>
            <c:strRef>
              <c:f>'Figure 10.8'!$Q$4</c:f>
              <c:strCache>
                <c:ptCount val="1"/>
                <c:pt idx="0">
                  <c:v>0.55</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10.8'!$Q$5:$Q$20</c:f>
              <c:numCache>
                <c:formatCode>"$"#,##0</c:formatCode>
                <c:ptCount val="16"/>
                <c:pt idx="0">
                  <c:v>9518309.9900000002</c:v>
                </c:pt>
                <c:pt idx="1">
                  <c:v>10010112.23</c:v>
                </c:pt>
                <c:pt idx="2">
                  <c:v>10520817.380000001</c:v>
                </c:pt>
                <c:pt idx="3">
                  <c:v>11048346.42</c:v>
                </c:pt>
                <c:pt idx="4">
                  <c:v>11589559.470000001</c:v>
                </c:pt>
                <c:pt idx="5">
                  <c:v>12139923.02</c:v>
                </c:pt>
                <c:pt idx="6">
                  <c:v>12693076.84</c:v>
                </c:pt>
                <c:pt idx="7">
                  <c:v>13240269.310000001</c:v>
                </c:pt>
                <c:pt idx="8">
                  <c:v>13769618.82</c:v>
                </c:pt>
                <c:pt idx="9">
                  <c:v>14265145.109999999</c:v>
                </c:pt>
                <c:pt idx="10">
                  <c:v>14705494.060000001</c:v>
                </c:pt>
                <c:pt idx="11">
                  <c:v>15062252.460000001</c:v>
                </c:pt>
                <c:pt idx="12">
                  <c:v>15297711.43</c:v>
                </c:pt>
                <c:pt idx="13">
                  <c:v>15361883.77</c:v>
                </c:pt>
                <c:pt idx="14">
                  <c:v>15188506.039999999</c:v>
                </c:pt>
                <c:pt idx="15">
                  <c:v>14689649.810000001</c:v>
                </c:pt>
              </c:numCache>
            </c:numRef>
          </c:val>
        </c:ser>
        <c:ser>
          <c:idx val="16"/>
          <c:order val="16"/>
          <c:tx>
            <c:strRef>
              <c:f>'Figure 10.8'!$R$4</c:f>
              <c:strCache>
                <c:ptCount val="1"/>
                <c:pt idx="0">
                  <c:v>0.56</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10.8'!$R$5:$R$20</c:f>
              <c:numCache>
                <c:formatCode>"$"#,##0</c:formatCode>
                <c:ptCount val="16"/>
                <c:pt idx="0">
                  <c:v>9254685.7200000007</c:v>
                </c:pt>
                <c:pt idx="1">
                  <c:v>9740868.0899999999</c:v>
                </c:pt>
                <c:pt idx="2">
                  <c:v>10247167.689999999</c:v>
                </c:pt>
                <c:pt idx="3">
                  <c:v>10771910.279999999</c:v>
                </c:pt>
                <c:pt idx="4">
                  <c:v>11312463.699999999</c:v>
                </c:pt>
                <c:pt idx="5">
                  <c:v>11864931.380000001</c:v>
                </c:pt>
                <c:pt idx="6">
                  <c:v>12423752.75</c:v>
                </c:pt>
                <c:pt idx="7">
                  <c:v>12981181.24</c:v>
                </c:pt>
                <c:pt idx="8">
                  <c:v>13526600.560000001</c:v>
                </c:pt>
                <c:pt idx="9">
                  <c:v>14045626.640000001</c:v>
                </c:pt>
                <c:pt idx="10">
                  <c:v>14518923.77</c:v>
                </c:pt>
                <c:pt idx="11">
                  <c:v>14920638.359999999</c:v>
                </c:pt>
                <c:pt idx="12">
                  <c:v>15216317.77</c:v>
                </c:pt>
                <c:pt idx="13">
                  <c:v>15360132.189999999</c:v>
                </c:pt>
                <c:pt idx="14">
                  <c:v>15291147.18</c:v>
                </c:pt>
                <c:pt idx="15">
                  <c:v>14928295.060000001</c:v>
                </c:pt>
              </c:numCache>
            </c:numRef>
          </c:val>
        </c:ser>
        <c:ser>
          <c:idx val="17"/>
          <c:order val="17"/>
          <c:tx>
            <c:strRef>
              <c:f>'Figure 10.8'!$S$4</c:f>
              <c:strCache>
                <c:ptCount val="1"/>
                <c:pt idx="0">
                  <c:v>0.57</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10.8'!$S$5:$S$20</c:f>
              <c:numCache>
                <c:formatCode>"$"#,##0</c:formatCode>
                <c:ptCount val="16"/>
                <c:pt idx="0">
                  <c:v>8996187.9800000004</c:v>
                </c:pt>
                <c:pt idx="1">
                  <c:v>9476199.1300000008</c:v>
                </c:pt>
                <c:pt idx="2">
                  <c:v>9977374.7300000004</c:v>
                </c:pt>
                <c:pt idx="3">
                  <c:v>10498408.789999999</c:v>
                </c:pt>
                <c:pt idx="4">
                  <c:v>11037132.23</c:v>
                </c:pt>
                <c:pt idx="5">
                  <c:v>11590230.84</c:v>
                </c:pt>
                <c:pt idx="6">
                  <c:v>12152876.66</c:v>
                </c:pt>
                <c:pt idx="7">
                  <c:v>12718245.66</c:v>
                </c:pt>
                <c:pt idx="8">
                  <c:v>13276884.99</c:v>
                </c:pt>
                <c:pt idx="9">
                  <c:v>13815880.439999999</c:v>
                </c:pt>
                <c:pt idx="10">
                  <c:v>14317757.67</c:v>
                </c:pt>
                <c:pt idx="11">
                  <c:v>14759026.560000001</c:v>
                </c:pt>
                <c:pt idx="12">
                  <c:v>15108244.779999999</c:v>
                </c:pt>
                <c:pt idx="13">
                  <c:v>15323430.09</c:v>
                </c:pt>
                <c:pt idx="14">
                  <c:v>15348584.99</c:v>
                </c:pt>
                <c:pt idx="15">
                  <c:v>15109003.74</c:v>
                </c:pt>
              </c:numCache>
            </c:numRef>
          </c:val>
        </c:ser>
        <c:ser>
          <c:idx val="18"/>
          <c:order val="18"/>
          <c:tx>
            <c:strRef>
              <c:f>'Figure 10.8'!$T$4</c:f>
              <c:strCache>
                <c:ptCount val="1"/>
                <c:pt idx="0">
                  <c:v>0.58</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10.8'!$T$5:$T$20</c:f>
              <c:numCache>
                <c:formatCode>"$"#,##0</c:formatCode>
                <c:ptCount val="16"/>
                <c:pt idx="0">
                  <c:v>8743003.3100000005</c:v>
                </c:pt>
                <c:pt idx="1">
                  <c:v>9216370.9100000001</c:v>
                </c:pt>
                <c:pt idx="2">
                  <c:v>9711798.5199999996</c:v>
                </c:pt>
                <c:pt idx="3">
                  <c:v>10228314.810000001</c:v>
                </c:pt>
                <c:pt idx="4">
                  <c:v>10764172.800000001</c:v>
                </c:pt>
                <c:pt idx="5">
                  <c:v>11316590.33</c:v>
                </c:pt>
                <c:pt idx="6">
                  <c:v>11881410.33</c:v>
                </c:pt>
                <c:pt idx="7">
                  <c:v>12452655.25</c:v>
                </c:pt>
                <c:pt idx="8">
                  <c:v>13021941.609999999</c:v>
                </c:pt>
                <c:pt idx="9">
                  <c:v>13577708.5</c:v>
                </c:pt>
                <c:pt idx="10">
                  <c:v>14104197.82</c:v>
                </c:pt>
                <c:pt idx="11">
                  <c:v>14580101.609999999</c:v>
                </c:pt>
                <c:pt idx="12">
                  <c:v>14976760.33</c:v>
                </c:pt>
                <c:pt idx="13">
                  <c:v>15255752.609999999</c:v>
                </c:pt>
                <c:pt idx="14">
                  <c:v>15365654.77</c:v>
                </c:pt>
                <c:pt idx="15">
                  <c:v>15237660.83</c:v>
                </c:pt>
              </c:numCache>
            </c:numRef>
          </c:val>
        </c:ser>
        <c:ser>
          <c:idx val="19"/>
          <c:order val="19"/>
          <c:tx>
            <c:strRef>
              <c:f>'Figure 10.8'!$U$4</c:f>
              <c:strCache>
                <c:ptCount val="1"/>
                <c:pt idx="0">
                  <c:v>0.59</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10.8'!$U$5:$U$20</c:f>
              <c:numCache>
                <c:formatCode>"$"#,##0</c:formatCode>
                <c:ptCount val="16"/>
                <c:pt idx="0">
                  <c:v>8495277.1199999992</c:v>
                </c:pt>
                <c:pt idx="1">
                  <c:v>8961600.0199999996</c:v>
                </c:pt>
                <c:pt idx="2">
                  <c:v>9450740.9499999993</c:v>
                </c:pt>
                <c:pt idx="3">
                  <c:v>9962032.4100000001</c:v>
                </c:pt>
                <c:pt idx="4">
                  <c:v>10494111.77</c:v>
                </c:pt>
                <c:pt idx="5">
                  <c:v>11044682.68</c:v>
                </c:pt>
                <c:pt idx="6">
                  <c:v>11610202.060000001</c:v>
                </c:pt>
                <c:pt idx="7">
                  <c:v>12185468.699999999</c:v>
                </c:pt>
                <c:pt idx="8">
                  <c:v>12763081.75</c:v>
                </c:pt>
                <c:pt idx="9">
                  <c:v>13332725.93</c:v>
                </c:pt>
                <c:pt idx="10">
                  <c:v>13880225.32</c:v>
                </c:pt>
                <c:pt idx="11">
                  <c:v>14386286.43</c:v>
                </c:pt>
                <c:pt idx="12">
                  <c:v>14824822.060000001</c:v>
                </c:pt>
                <c:pt idx="13">
                  <c:v>15160706.27</c:v>
                </c:pt>
                <c:pt idx="14">
                  <c:v>15346752.880000001</c:v>
                </c:pt>
                <c:pt idx="15">
                  <c:v>15319627.449999999</c:v>
                </c:pt>
              </c:numCache>
            </c:numRef>
          </c:val>
        </c:ser>
        <c:ser>
          <c:idx val="20"/>
          <c:order val="20"/>
          <c:tx>
            <c:strRef>
              <c:f>'Figure 10.8'!$V$4</c:f>
              <c:strCache>
                <c:ptCount val="1"/>
                <c:pt idx="0">
                  <c:v>0.60</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10.8'!$V$5:$V$20</c:f>
              <c:numCache>
                <c:formatCode>"$"#,##0</c:formatCode>
                <c:ptCount val="16"/>
                <c:pt idx="0">
                  <c:v>8253118.4000000004</c:v>
                </c:pt>
                <c:pt idx="1">
                  <c:v>8712059.5299999993</c:v>
                </c:pt>
                <c:pt idx="2">
                  <c:v>9194452.0600000005</c:v>
                </c:pt>
                <c:pt idx="3">
                  <c:v>9699904.0099999998</c:v>
                </c:pt>
                <c:pt idx="4">
                  <c:v>10227402.41</c:v>
                </c:pt>
                <c:pt idx="5">
                  <c:v>10775094.16</c:v>
                </c:pt>
                <c:pt idx="6">
                  <c:v>11339997.74</c:v>
                </c:pt>
                <c:pt idx="7">
                  <c:v>11917623.609999999</c:v>
                </c:pt>
                <c:pt idx="8">
                  <c:v>12501473.52</c:v>
                </c:pt>
                <c:pt idx="9">
                  <c:v>13082378.390000001</c:v>
                </c:pt>
                <c:pt idx="10">
                  <c:v>13647620.560000001</c:v>
                </c:pt>
                <c:pt idx="11">
                  <c:v>14179766</c:v>
                </c:pt>
                <c:pt idx="12">
                  <c:v>14655105.1</c:v>
                </c:pt>
                <c:pt idx="13">
                  <c:v>15041561.57</c:v>
                </c:pt>
                <c:pt idx="14">
                  <c:v>15295875.23</c:v>
                </c:pt>
                <c:pt idx="15">
                  <c:v>15359786.15</c:v>
                </c:pt>
              </c:numCache>
            </c:numRef>
          </c:val>
        </c:ser>
        <c:ser>
          <c:idx val="21"/>
          <c:order val="21"/>
          <c:tx>
            <c:strRef>
              <c:f>'Figure 10.8'!$W$4</c:f>
              <c:strCache>
                <c:ptCount val="1"/>
                <c:pt idx="0">
                  <c:v>0.61</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10.8'!$W$5:$W$20</c:f>
              <c:numCache>
                <c:formatCode>"$"#,##0</c:formatCode>
                <c:ptCount val="16"/>
                <c:pt idx="0">
                  <c:v>8016603.9100000001</c:v>
                </c:pt>
                <c:pt idx="1">
                  <c:v>8467883.7899999991</c:v>
                </c:pt>
                <c:pt idx="2">
                  <c:v>8943135.6199999992</c:v>
                </c:pt>
                <c:pt idx="3">
                  <c:v>9442216.9100000001</c:v>
                </c:pt>
                <c:pt idx="4">
                  <c:v>9964432.4600000009</c:v>
                </c:pt>
                <c:pt idx="5">
                  <c:v>10508333.210000001</c:v>
                </c:pt>
                <c:pt idx="6">
                  <c:v>11071450.949999999</c:v>
                </c:pt>
                <c:pt idx="7">
                  <c:v>11649948.199999999</c:v>
                </c:pt>
                <c:pt idx="8">
                  <c:v>12238155.4</c:v>
                </c:pt>
                <c:pt idx="9">
                  <c:v>12827957.890000001</c:v>
                </c:pt>
                <c:pt idx="10">
                  <c:v>13407981.720000001</c:v>
                </c:pt>
                <c:pt idx="11">
                  <c:v>13962508.98</c:v>
                </c:pt>
                <c:pt idx="12">
                  <c:v>14470027.369999999</c:v>
                </c:pt>
                <c:pt idx="13">
                  <c:v>14901282.75</c:v>
                </c:pt>
                <c:pt idx="14">
                  <c:v>15216652.220000001</c:v>
                </c:pt>
                <c:pt idx="15">
                  <c:v>15362582.390000001</c:v>
                </c:pt>
              </c:numCache>
            </c:numRef>
          </c:val>
        </c:ser>
        <c:ser>
          <c:idx val="22"/>
          <c:order val="22"/>
          <c:tx>
            <c:strRef>
              <c:f>'Figure 10.8'!$X$4</c:f>
              <c:strCache>
                <c:ptCount val="1"/>
                <c:pt idx="0">
                  <c:v>0.62</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10.8'!$X$5:$X$20</c:f>
              <c:numCache>
                <c:formatCode>"$"#,##0</c:formatCode>
                <c:ptCount val="16"/>
                <c:pt idx="0">
                  <c:v>7785782.0099999998</c:v>
                </c:pt>
                <c:pt idx="1">
                  <c:v>8229172.8899999997</c:v>
                </c:pt>
                <c:pt idx="2">
                  <c:v>8696954.2300000004</c:v>
                </c:pt>
                <c:pt idx="3">
                  <c:v>9189209.1400000006</c:v>
                </c:pt>
                <c:pt idx="4">
                  <c:v>9705530.8599999994</c:v>
                </c:pt>
                <c:pt idx="5">
                  <c:v>10244838.310000001</c:v>
                </c:pt>
                <c:pt idx="6">
                  <c:v>10805132.130000001</c:v>
                </c:pt>
                <c:pt idx="7">
                  <c:v>11383171.890000001</c:v>
                </c:pt>
                <c:pt idx="8">
                  <c:v>11974048.59</c:v>
                </c:pt>
                <c:pt idx="9">
                  <c:v>12570617.15</c:v>
                </c:pt>
                <c:pt idx="10">
                  <c:v>13162741.539999999</c:v>
                </c:pt>
                <c:pt idx="11">
                  <c:v>13736287.300000001</c:v>
                </c:pt>
                <c:pt idx="12">
                  <c:v>14271772.66</c:v>
                </c:pt>
                <c:pt idx="13">
                  <c:v>14742554.859999999</c:v>
                </c:pt>
                <c:pt idx="14">
                  <c:v>15112380.779999999</c:v>
                </c:pt>
                <c:pt idx="15">
                  <c:v>15332062.34</c:v>
                </c:pt>
              </c:numCache>
            </c:numRef>
          </c:val>
        </c:ser>
        <c:ser>
          <c:idx val="23"/>
          <c:order val="23"/>
          <c:tx>
            <c:strRef>
              <c:f>'Figure 10.8'!$Y$4</c:f>
              <c:strCache>
                <c:ptCount val="1"/>
                <c:pt idx="0">
                  <c:v>0.63</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10.8'!$Y$5:$Y$20</c:f>
              <c:numCache>
                <c:formatCode>"$"#,##0</c:formatCode>
                <c:ptCount val="16"/>
                <c:pt idx="0">
                  <c:v>7560676.0599999996</c:v>
                </c:pt>
                <c:pt idx="1">
                  <c:v>7995996.5999999996</c:v>
                </c:pt>
                <c:pt idx="2">
                  <c:v>8456033.9100000001</c:v>
                </c:pt>
                <c:pt idx="3">
                  <c:v>8941074.7799999993</c:v>
                </c:pt>
                <c:pt idx="4">
                  <c:v>9450973.9499999993</c:v>
                </c:pt>
                <c:pt idx="5">
                  <c:v>9984985.1300000008</c:v>
                </c:pt>
                <c:pt idx="6">
                  <c:v>10541536.82</c:v>
                </c:pt>
                <c:pt idx="7">
                  <c:v>11117934.970000001</c:v>
                </c:pt>
                <c:pt idx="8">
                  <c:v>11709968.210000001</c:v>
                </c:pt>
                <c:pt idx="9">
                  <c:v>12311382.76</c:v>
                </c:pt>
                <c:pt idx="10">
                  <c:v>12913182.6</c:v>
                </c:pt>
                <c:pt idx="11">
                  <c:v>13502694.119999999</c:v>
                </c:pt>
                <c:pt idx="12">
                  <c:v>14062311.630000001</c:v>
                </c:pt>
                <c:pt idx="13">
                  <c:v>14567808.52</c:v>
                </c:pt>
                <c:pt idx="14">
                  <c:v>14986053.529999999</c:v>
                </c:pt>
                <c:pt idx="15">
                  <c:v>15271907.43</c:v>
                </c:pt>
              </c:numCache>
            </c:numRef>
          </c:val>
        </c:ser>
        <c:ser>
          <c:idx val="24"/>
          <c:order val="24"/>
          <c:tx>
            <c:strRef>
              <c:f>'Figure 10.8'!$Z$4</c:f>
              <c:strCache>
                <c:ptCount val="1"/>
                <c:pt idx="0">
                  <c:v>0.64</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10.8'!$Z$5:$Z$20</c:f>
              <c:numCache>
                <c:formatCode>"$"#,##0</c:formatCode>
                <c:ptCount val="16"/>
                <c:pt idx="0">
                  <c:v>7341287.5099999998</c:v>
                </c:pt>
                <c:pt idx="1">
                  <c:v>7768397.9100000001</c:v>
                </c:pt>
                <c:pt idx="2">
                  <c:v>8220468.21</c:v>
                </c:pt>
                <c:pt idx="3">
                  <c:v>8697968.7599999998</c:v>
                </c:pt>
                <c:pt idx="4">
                  <c:v>9200991.0199999996</c:v>
                </c:pt>
                <c:pt idx="5">
                  <c:v>9729092.9399999995</c:v>
                </c:pt>
                <c:pt idx="6">
                  <c:v>10281093.18</c:v>
                </c:pt>
                <c:pt idx="7">
                  <c:v>10854797.310000001</c:v>
                </c:pt>
                <c:pt idx="8">
                  <c:v>11446633.529999999</c:v>
                </c:pt>
                <c:pt idx="9">
                  <c:v>12051166.98</c:v>
                </c:pt>
                <c:pt idx="10">
                  <c:v>12660451.279999999</c:v>
                </c:pt>
                <c:pt idx="11">
                  <c:v>13263160.109999999</c:v>
                </c:pt>
                <c:pt idx="12">
                  <c:v>13843420.93</c:v>
                </c:pt>
                <c:pt idx="13">
                  <c:v>14379242.439999999</c:v>
                </c:pt>
                <c:pt idx="14">
                  <c:v>14840385.41</c:v>
                </c:pt>
                <c:pt idx="15">
                  <c:v>15185465.91</c:v>
                </c:pt>
              </c:numCache>
            </c:numRef>
          </c:val>
        </c:ser>
        <c:ser>
          <c:idx val="25"/>
          <c:order val="25"/>
          <c:tx>
            <c:strRef>
              <c:f>'Figure 10.8'!$AA$4</c:f>
              <c:strCache>
                <c:ptCount val="1"/>
                <c:pt idx="0">
                  <c:v>0.65</c:v>
                </c:pt>
              </c:strCache>
            </c:strRef>
          </c:tx>
          <c:cat>
            <c:numRef>
              <c:f>'Figure 10.8'!$A$5:$A$20</c:f>
              <c:numCache>
                <c:formatCode>#,##0.00</c:formatCode>
                <c:ptCount val="16"/>
                <c:pt idx="0">
                  <c:v>0.5</c:v>
                </c:pt>
                <c:pt idx="1">
                  <c:v>0.51</c:v>
                </c:pt>
                <c:pt idx="2">
                  <c:v>0.52</c:v>
                </c:pt>
                <c:pt idx="3">
                  <c:v>0.53</c:v>
                </c:pt>
                <c:pt idx="4">
                  <c:v>0.54</c:v>
                </c:pt>
                <c:pt idx="5">
                  <c:v>0.55000000000000004</c:v>
                </c:pt>
                <c:pt idx="6">
                  <c:v>0.56000000000000005</c:v>
                </c:pt>
                <c:pt idx="7">
                  <c:v>0.57000000000000006</c:v>
                </c:pt>
                <c:pt idx="8">
                  <c:v>0.58000000000000007</c:v>
                </c:pt>
                <c:pt idx="9">
                  <c:v>0.59000000000000008</c:v>
                </c:pt>
                <c:pt idx="10">
                  <c:v>0.60000000000000009</c:v>
                </c:pt>
                <c:pt idx="11">
                  <c:v>0.6100000000000001</c:v>
                </c:pt>
                <c:pt idx="12">
                  <c:v>0.62000000000000011</c:v>
                </c:pt>
                <c:pt idx="13">
                  <c:v>0.63000000000000012</c:v>
                </c:pt>
                <c:pt idx="14">
                  <c:v>0.64000000000000012</c:v>
                </c:pt>
                <c:pt idx="15">
                  <c:v>0.65</c:v>
                </c:pt>
              </c:numCache>
            </c:numRef>
          </c:cat>
          <c:val>
            <c:numRef>
              <c:f>'Figure 10.8'!$AA$5:$AA$20</c:f>
              <c:numCache>
                <c:formatCode>"$"#,##0</c:formatCode>
                <c:ptCount val="16"/>
                <c:pt idx="0">
                  <c:v>7127598.6200000001</c:v>
                </c:pt>
                <c:pt idx="1">
                  <c:v>7546396.2199999997</c:v>
                </c:pt>
                <c:pt idx="2">
                  <c:v>7990321.9400000004</c:v>
                </c:pt>
                <c:pt idx="3">
                  <c:v>8460011.1600000001</c:v>
                </c:pt>
                <c:pt idx="4">
                  <c:v>8955769.3200000003</c:v>
                </c:pt>
                <c:pt idx="5">
                  <c:v>9477430.5299999993</c:v>
                </c:pt>
                <c:pt idx="6">
                  <c:v>10024168.810000001</c:v>
                </c:pt>
                <c:pt idx="7">
                  <c:v>10594246.300000001</c:v>
                </c:pt>
                <c:pt idx="8">
                  <c:v>11184677.15</c:v>
                </c:pt>
                <c:pt idx="9">
                  <c:v>11790778.640000001</c:v>
                </c:pt>
                <c:pt idx="10">
                  <c:v>12405570.34</c:v>
                </c:pt>
                <c:pt idx="11">
                  <c:v>13018968.300000001</c:v>
                </c:pt>
                <c:pt idx="12">
                  <c:v>13616700.73</c:v>
                </c:pt>
                <c:pt idx="13">
                  <c:v>14178844.07</c:v>
                </c:pt>
                <c:pt idx="14">
                  <c:v>14677838.02</c:v>
                </c:pt>
                <c:pt idx="15">
                  <c:v>15075781.67</c:v>
                </c:pt>
              </c:numCache>
            </c:numRef>
          </c:val>
        </c:ser>
        <c:bandFmts/>
        <c:axId val="361211008"/>
        <c:axId val="361212928"/>
        <c:axId val="361199360"/>
      </c:surface3DChart>
      <c:catAx>
        <c:axId val="361211008"/>
        <c:scaling>
          <c:orientation val="minMax"/>
        </c:scaling>
        <c:axPos val="b"/>
        <c:title>
          <c:tx>
            <c:rich>
              <a:bodyPr/>
              <a:lstStyle/>
              <a:p>
                <a:pPr>
                  <a:defRPr/>
                </a:pPr>
                <a:r>
                  <a:rPr lang="en-US"/>
                  <a:t>Contract Residual Value (%)</a:t>
                </a:r>
                <a:endParaRPr/>
              </a:p>
            </c:rich>
          </c:tx>
          <c:layout/>
        </c:title>
        <c:numFmt formatCode="#,##0.00" sourceLinked="1"/>
        <c:tickLblPos val="nextTo"/>
        <c:crossAx val="361212928"/>
        <c:crossesAt val="-4000000"/>
        <c:auto val="1"/>
        <c:lblAlgn val="ctr"/>
        <c:lblOffset val="100"/>
        <c:tickLblSkip val="2"/>
      </c:catAx>
      <c:valAx>
        <c:axId val="361212928"/>
        <c:scaling>
          <c:orientation val="minMax"/>
        </c:scaling>
        <c:axPos val="l"/>
        <c:majorGridlines/>
        <c:title>
          <c:tx>
            <c:rich>
              <a:bodyPr/>
              <a:lstStyle/>
              <a:p>
                <a:pPr>
                  <a:defRPr/>
                </a:pPr>
                <a:r>
                  <a:rPr lang="en-US"/>
                  <a:t>Total NPV</a:t>
                </a:r>
                <a:endParaRPr/>
              </a:p>
            </c:rich>
          </c:tx>
          <c:layout/>
        </c:title>
        <c:numFmt formatCode="&quot;$&quot;#,##0" sourceLinked="1"/>
        <c:tickLblPos val="nextTo"/>
        <c:crossAx val="361211008"/>
        <c:crosses val="autoZero"/>
        <c:crossBetween val="midCat"/>
      </c:valAx>
      <c:serAx>
        <c:axId val="361199360"/>
        <c:scaling>
          <c:orientation val="minMax"/>
        </c:scaling>
        <c:axPos val="b"/>
        <c:title>
          <c:tx>
            <c:rich>
              <a:bodyPr/>
              <a:lstStyle/>
              <a:p>
                <a:pPr>
                  <a:defRPr/>
                </a:pPr>
                <a:r>
                  <a:rPr lang="en-US"/>
                  <a:t>Money Factor</a:t>
                </a:r>
                <a:endParaRPr/>
              </a:p>
            </c:rich>
          </c:tx>
          <c:layout/>
        </c:title>
        <c:tickLblPos val="nextTo"/>
        <c:crossAx val="361212928"/>
        <c:crossesAt val="-4000000"/>
        <c:tickLblSkip val="5"/>
        <c:tickMarkSkip val="5"/>
      </c:serAx>
    </c:plotArea>
    <c:plotVisOnly val="1"/>
  </c:chart>
  <c:printSettings>
    <c:headerFooter/>
    <c:pageMargins b="0.75000000000000122" l="0.70000000000000062" r="0.70000000000000062" t="0.75000000000000122"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2491773479771393"/>
          <c:y val="5.8311575282854654E-2"/>
          <c:w val="0.69633361363810387"/>
          <c:h val="0.70757180156658206"/>
        </c:manualLayout>
      </c:layout>
      <c:scatterChart>
        <c:scatterStyle val="smoothMarker"/>
        <c:ser>
          <c:idx val="1"/>
          <c:order val="0"/>
          <c:spPr>
            <a:ln w="19050">
              <a:solidFill>
                <a:schemeClr val="tx1"/>
              </a:solidFill>
              <a:prstDash val="solid"/>
            </a:ln>
          </c:spPr>
          <c:marker>
            <c:symbol val="square"/>
            <c:size val="5"/>
            <c:spPr>
              <a:solidFill>
                <a:schemeClr val="tx1"/>
              </a:solidFill>
              <a:ln>
                <a:solidFill>
                  <a:schemeClr val="tx1"/>
                </a:solidFill>
                <a:prstDash val="solid"/>
              </a:ln>
            </c:spPr>
          </c:marker>
          <c:xVal>
            <c:numRef>
              <c:f>'Figure 10.9'!$A$2:$A$12</c:f>
              <c:numCache>
                <c:formatCode>0.00</c:formatCode>
                <c:ptCount val="11"/>
                <c:pt idx="0">
                  <c:v>0.25</c:v>
                </c:pt>
                <c:pt idx="1">
                  <c:v>0.3</c:v>
                </c:pt>
                <c:pt idx="2">
                  <c:v>0.35</c:v>
                </c:pt>
                <c:pt idx="3">
                  <c:v>0.4</c:v>
                </c:pt>
                <c:pt idx="4">
                  <c:v>0.45</c:v>
                </c:pt>
                <c:pt idx="5">
                  <c:v>0.5</c:v>
                </c:pt>
                <c:pt idx="6">
                  <c:v>0.55000000000000004</c:v>
                </c:pt>
                <c:pt idx="7">
                  <c:v>0.6</c:v>
                </c:pt>
                <c:pt idx="8">
                  <c:v>0.65</c:v>
                </c:pt>
                <c:pt idx="9">
                  <c:v>0.7</c:v>
                </c:pt>
                <c:pt idx="10">
                  <c:v>0.75</c:v>
                </c:pt>
              </c:numCache>
            </c:numRef>
          </c:xVal>
          <c:yVal>
            <c:numRef>
              <c:f>'Figure 10.9'!$D$2:$D$12</c:f>
              <c:numCache>
                <c:formatCode>#,##0.00</c:formatCode>
                <c:ptCount val="11"/>
                <c:pt idx="0">
                  <c:v>0.24999922653803297</c:v>
                </c:pt>
                <c:pt idx="1">
                  <c:v>0.29999922653803296</c:v>
                </c:pt>
                <c:pt idx="2">
                  <c:v>0.34999922653803295</c:v>
                </c:pt>
                <c:pt idx="3">
                  <c:v>0.39999922653803294</c:v>
                </c:pt>
                <c:pt idx="4">
                  <c:v>0.41869634255509375</c:v>
                </c:pt>
                <c:pt idx="5">
                  <c:v>0.41869634255509375</c:v>
                </c:pt>
                <c:pt idx="6">
                  <c:v>0.41869634255509375</c:v>
                </c:pt>
                <c:pt idx="7">
                  <c:v>0.41869634255509375</c:v>
                </c:pt>
                <c:pt idx="8">
                  <c:v>0.41869634255509375</c:v>
                </c:pt>
                <c:pt idx="9">
                  <c:v>0.41869634255509375</c:v>
                </c:pt>
                <c:pt idx="10">
                  <c:v>0.41869634255509375</c:v>
                </c:pt>
              </c:numCache>
            </c:numRef>
          </c:yVal>
          <c:smooth val="1"/>
        </c:ser>
        <c:axId val="335341056"/>
        <c:axId val="335343616"/>
      </c:scatterChart>
      <c:valAx>
        <c:axId val="335341056"/>
        <c:scaling>
          <c:orientation val="minMax"/>
          <c:max val="0.75000000000000189"/>
          <c:min val="0.25"/>
        </c:scaling>
        <c:axPos val="b"/>
        <c:title>
          <c:tx>
            <c:rich>
              <a:bodyPr/>
              <a:lstStyle/>
              <a:p>
                <a:pPr>
                  <a:defRPr sz="1200" b="1" i="0" u="none" strike="noStrike" baseline="0">
                    <a:solidFill>
                      <a:srgbClr val="000000"/>
                    </a:solidFill>
                    <a:latin typeface="Arial" pitchFamily="34" charset="0"/>
                    <a:ea typeface="Times New Roman"/>
                    <a:cs typeface="Arial" pitchFamily="34" charset="0"/>
                  </a:defRPr>
                </a:pPr>
                <a:r>
                  <a:rPr lang="en-US">
                    <a:latin typeface="Arial" pitchFamily="34" charset="0"/>
                    <a:cs typeface="Arial" pitchFamily="34" charset="0"/>
                  </a:rPr>
                  <a:t>Actual Residual Value</a:t>
                </a:r>
              </a:p>
            </c:rich>
          </c:tx>
          <c:layout>
            <c:manualLayout>
              <c:xMode val="edge"/>
              <c:yMode val="edge"/>
              <c:x val="0.43527576872814472"/>
              <c:y val="0.88511749347258484"/>
            </c:manualLayout>
          </c:layout>
          <c:spPr>
            <a:noFill/>
            <a:ln w="25400">
              <a:noFill/>
            </a:ln>
          </c:spPr>
        </c:title>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35343616"/>
        <c:crosses val="autoZero"/>
        <c:crossBetween val="midCat"/>
      </c:valAx>
      <c:valAx>
        <c:axId val="335343616"/>
        <c:scaling>
          <c:orientation val="minMax"/>
          <c:max val="0.45"/>
          <c:min val="0.2"/>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pitchFamily="34" charset="0"/>
                    <a:ea typeface="Times New Roman"/>
                    <a:cs typeface="Arial" pitchFamily="34" charset="0"/>
                  </a:defRPr>
                </a:pPr>
                <a:r>
                  <a:rPr lang="en-US">
                    <a:latin typeface="Arial" pitchFamily="34" charset="0"/>
                    <a:cs typeface="Arial" pitchFamily="34" charset="0"/>
                  </a:rPr>
                  <a:t>Optimal CRV</a:t>
                </a:r>
              </a:p>
            </c:rich>
          </c:tx>
          <c:layout>
            <c:manualLayout>
              <c:xMode val="edge"/>
              <c:yMode val="edge"/>
              <c:x val="2.589000854888588E-2"/>
              <c:y val="0.30548302872062688"/>
            </c:manualLayout>
          </c:layout>
          <c:spPr>
            <a:noFill/>
            <a:ln w="25400">
              <a:noFill/>
            </a:ln>
          </c:spPr>
        </c:title>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35341056"/>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89" r="0.75000000000000189"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1628774558520075"/>
          <c:y val="7.5718015665796404E-2"/>
          <c:w val="0.69633361363810387"/>
          <c:h val="0.70757180156658206"/>
        </c:manualLayout>
      </c:layout>
      <c:scatterChart>
        <c:scatterStyle val="smoothMarker"/>
        <c:ser>
          <c:idx val="1"/>
          <c:order val="0"/>
          <c:spPr>
            <a:ln w="19050">
              <a:solidFill>
                <a:schemeClr val="tx1"/>
              </a:solidFill>
              <a:prstDash val="solid"/>
            </a:ln>
          </c:spPr>
          <c:marker>
            <c:symbol val="square"/>
            <c:size val="5"/>
            <c:spPr>
              <a:solidFill>
                <a:schemeClr val="tx1"/>
              </a:solidFill>
              <a:ln>
                <a:solidFill>
                  <a:srgbClr val="000000"/>
                </a:solidFill>
                <a:prstDash val="solid"/>
              </a:ln>
            </c:spPr>
          </c:marker>
          <c:xVal>
            <c:numRef>
              <c:f>'Figure 10.10'!$A$2:$A$12</c:f>
              <c:numCache>
                <c:formatCode>0.00</c:formatCode>
                <c:ptCount val="11"/>
                <c:pt idx="0">
                  <c:v>0.25</c:v>
                </c:pt>
                <c:pt idx="1">
                  <c:v>0.3</c:v>
                </c:pt>
                <c:pt idx="2">
                  <c:v>0.35</c:v>
                </c:pt>
                <c:pt idx="3">
                  <c:v>0.4</c:v>
                </c:pt>
                <c:pt idx="4">
                  <c:v>0.45</c:v>
                </c:pt>
                <c:pt idx="5">
                  <c:v>0.5</c:v>
                </c:pt>
                <c:pt idx="6">
                  <c:v>0.55000000000000004</c:v>
                </c:pt>
                <c:pt idx="7">
                  <c:v>0.6</c:v>
                </c:pt>
                <c:pt idx="8">
                  <c:v>0.65</c:v>
                </c:pt>
                <c:pt idx="9">
                  <c:v>0.7</c:v>
                </c:pt>
                <c:pt idx="10">
                  <c:v>0.75</c:v>
                </c:pt>
              </c:numCache>
            </c:numRef>
          </c:xVal>
          <c:yVal>
            <c:numRef>
              <c:f>'Figure 10.10'!$D$2:$D$12</c:f>
              <c:numCache>
                <c:formatCode>0.00</c:formatCode>
                <c:ptCount val="11"/>
                <c:pt idx="0">
                  <c:v>0.38779582594858292</c:v>
                </c:pt>
                <c:pt idx="1">
                  <c:v>0.4345317550956303</c:v>
                </c:pt>
                <c:pt idx="2">
                  <c:v>0.41196830216880015</c:v>
                </c:pt>
                <c:pt idx="3">
                  <c:v>0.38668905541018578</c:v>
                </c:pt>
                <c:pt idx="4">
                  <c:v>0.35684631175334774</c:v>
                </c:pt>
                <c:pt idx="5">
                  <c:v>0.35410999978453345</c:v>
                </c:pt>
                <c:pt idx="6">
                  <c:v>0.33451731830109166</c:v>
                </c:pt>
                <c:pt idx="7">
                  <c:v>0.37581827402379953</c:v>
                </c:pt>
                <c:pt idx="8">
                  <c:v>0.39751966980550468</c:v>
                </c:pt>
                <c:pt idx="9">
                  <c:v>0.42154039796024739</c:v>
                </c:pt>
                <c:pt idx="10">
                  <c:v>0.47918875963140706</c:v>
                </c:pt>
              </c:numCache>
            </c:numRef>
          </c:yVal>
          <c:smooth val="1"/>
        </c:ser>
        <c:ser>
          <c:idx val="2"/>
          <c:order val="1"/>
          <c:spPr>
            <a:ln w="19050">
              <a:solidFill>
                <a:srgbClr val="000000"/>
              </a:solidFill>
              <a:prstDash val="solid"/>
            </a:ln>
          </c:spPr>
          <c:marker>
            <c:symbol val="triangle"/>
            <c:size val="5"/>
            <c:spPr>
              <a:solidFill>
                <a:schemeClr val="tx1"/>
              </a:solidFill>
              <a:ln>
                <a:solidFill>
                  <a:srgbClr val="000000"/>
                </a:solidFill>
                <a:prstDash val="solid"/>
              </a:ln>
            </c:spPr>
          </c:marker>
          <c:xVal>
            <c:numRef>
              <c:f>'Figure 10.10'!$A$2:$A$12</c:f>
              <c:numCache>
                <c:formatCode>0.00</c:formatCode>
                <c:ptCount val="11"/>
                <c:pt idx="0">
                  <c:v>0.25</c:v>
                </c:pt>
                <c:pt idx="1">
                  <c:v>0.3</c:v>
                </c:pt>
                <c:pt idx="2">
                  <c:v>0.35</c:v>
                </c:pt>
                <c:pt idx="3">
                  <c:v>0.4</c:v>
                </c:pt>
                <c:pt idx="4">
                  <c:v>0.45</c:v>
                </c:pt>
                <c:pt idx="5">
                  <c:v>0.5</c:v>
                </c:pt>
                <c:pt idx="6">
                  <c:v>0.55000000000000004</c:v>
                </c:pt>
                <c:pt idx="7">
                  <c:v>0.6</c:v>
                </c:pt>
                <c:pt idx="8">
                  <c:v>0.65</c:v>
                </c:pt>
                <c:pt idx="9">
                  <c:v>0.7</c:v>
                </c:pt>
                <c:pt idx="10">
                  <c:v>0.75</c:v>
                </c:pt>
              </c:numCache>
            </c:numRef>
          </c:xVal>
          <c:yVal>
            <c:numRef>
              <c:f>'Figure 10.10'!$E$2:$E$12</c:f>
              <c:numCache>
                <c:formatCode>0.00</c:formatCode>
                <c:ptCount val="11"/>
                <c:pt idx="0">
                  <c:v>0.38032341758430388</c:v>
                </c:pt>
                <c:pt idx="1">
                  <c:v>0.44651563372798037</c:v>
                </c:pt>
                <c:pt idx="2">
                  <c:v>0.46453208665588086</c:v>
                </c:pt>
                <c:pt idx="3">
                  <c:v>0.48203477244188597</c:v>
                </c:pt>
                <c:pt idx="4">
                  <c:v>0.4980640895330849</c:v>
                </c:pt>
                <c:pt idx="5">
                  <c:v>0.53193604416295059</c:v>
                </c:pt>
                <c:pt idx="6">
                  <c:v>0.55675290915212106</c:v>
                </c:pt>
                <c:pt idx="7">
                  <c:v>0.61364885402695835</c:v>
                </c:pt>
                <c:pt idx="8">
                  <c:v>0.65750378991751635</c:v>
                </c:pt>
                <c:pt idx="9">
                  <c:v>0.70005394543872812</c:v>
                </c:pt>
                <c:pt idx="10">
                  <c:v>0.75033284356176799</c:v>
                </c:pt>
              </c:numCache>
            </c:numRef>
          </c:yVal>
          <c:smooth val="1"/>
        </c:ser>
        <c:axId val="336355328"/>
        <c:axId val="336357632"/>
      </c:scatterChart>
      <c:valAx>
        <c:axId val="336355328"/>
        <c:scaling>
          <c:orientation val="minMax"/>
          <c:max val="0.75000000000000189"/>
          <c:min val="0.25"/>
        </c:scaling>
        <c:axPos val="b"/>
        <c:title>
          <c:tx>
            <c:rich>
              <a:bodyPr/>
              <a:lstStyle/>
              <a:p>
                <a:pPr>
                  <a:defRPr sz="1200" b="1" i="0" u="none" strike="noStrike" baseline="0">
                    <a:solidFill>
                      <a:srgbClr val="000000"/>
                    </a:solidFill>
                    <a:latin typeface="Arial" pitchFamily="34" charset="0"/>
                    <a:ea typeface="Times New Roman"/>
                    <a:cs typeface="Arial" pitchFamily="34" charset="0"/>
                  </a:defRPr>
                </a:pPr>
                <a:r>
                  <a:rPr lang="en-US">
                    <a:latin typeface="Arial" pitchFamily="34" charset="0"/>
                    <a:cs typeface="Arial" pitchFamily="34" charset="0"/>
                  </a:rPr>
                  <a:t>Actual Residual Value</a:t>
                </a:r>
              </a:p>
            </c:rich>
          </c:tx>
          <c:layout>
            <c:manualLayout>
              <c:xMode val="edge"/>
              <c:yMode val="edge"/>
              <c:x val="0.43527576872814472"/>
              <c:y val="0.88511749347258484"/>
            </c:manualLayout>
          </c:layout>
          <c:spPr>
            <a:noFill/>
            <a:ln w="25400">
              <a:noFill/>
            </a:ln>
          </c:spPr>
        </c:title>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36357632"/>
        <c:crosses val="autoZero"/>
        <c:crossBetween val="midCat"/>
      </c:valAx>
      <c:valAx>
        <c:axId val="336357632"/>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pitchFamily="34" charset="0"/>
                    <a:ea typeface="Times New Roman"/>
                    <a:cs typeface="Arial" pitchFamily="34" charset="0"/>
                  </a:defRPr>
                </a:pPr>
                <a:r>
                  <a:rPr lang="en-US">
                    <a:latin typeface="Arial" pitchFamily="34" charset="0"/>
                    <a:cs typeface="Arial" pitchFamily="34" charset="0"/>
                  </a:rPr>
                  <a:t>Optimal CRV and MF</a:t>
                </a:r>
              </a:p>
            </c:rich>
          </c:tx>
          <c:layout>
            <c:manualLayout>
              <c:xMode val="edge"/>
              <c:yMode val="edge"/>
              <c:x val="2.589000854888588E-2"/>
              <c:y val="0.22976501305483041"/>
            </c:manualLayout>
          </c:layout>
          <c:spPr>
            <a:noFill/>
            <a:ln w="25400">
              <a:noFill/>
            </a:ln>
          </c:spPr>
        </c:title>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36355328"/>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89" r="0.75000000000000189"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5892885363862661"/>
          <c:y val="0.10196117479003826"/>
          <c:w val="0.67857216815639843"/>
          <c:h val="0.63529655061485579"/>
        </c:manualLayout>
      </c:layout>
      <c:scatterChart>
        <c:scatterStyle val="lineMarker"/>
        <c:ser>
          <c:idx val="0"/>
          <c:order val="0"/>
          <c:tx>
            <c:strRef>
              <c:f>'Figure 10.12'!$B$1</c:f>
              <c:strCache>
                <c:ptCount val="1"/>
                <c:pt idx="0">
                  <c:v>Total NPV</c:v>
                </c:pt>
              </c:strCache>
            </c:strRef>
          </c:tx>
          <c:spPr>
            <a:ln w="19050">
              <a:solidFill>
                <a:schemeClr val="tx1"/>
              </a:solidFill>
              <a:prstDash val="solid"/>
            </a:ln>
          </c:spPr>
          <c:marker>
            <c:symbol val="diamond"/>
            <c:size val="5"/>
            <c:spPr>
              <a:solidFill>
                <a:schemeClr val="tx1"/>
              </a:solidFill>
              <a:ln>
                <a:solidFill>
                  <a:schemeClr val="tx1"/>
                </a:solidFill>
                <a:prstDash val="solid"/>
              </a:ln>
            </c:spPr>
          </c:marker>
          <c:xVal>
            <c:numRef>
              <c:f>'Figure 10.12'!$A$2:$A$12</c:f>
              <c:numCache>
                <c:formatCode>#,##0.00</c:formatCode>
                <c:ptCount val="11"/>
                <c:pt idx="0">
                  <c:v>0.25</c:v>
                </c:pt>
                <c:pt idx="1">
                  <c:v>0.3</c:v>
                </c:pt>
                <c:pt idx="2">
                  <c:v>0.35</c:v>
                </c:pt>
                <c:pt idx="3">
                  <c:v>0.4</c:v>
                </c:pt>
                <c:pt idx="4">
                  <c:v>0.45</c:v>
                </c:pt>
                <c:pt idx="5">
                  <c:v>0.5</c:v>
                </c:pt>
                <c:pt idx="6">
                  <c:v>0.55000000000000004</c:v>
                </c:pt>
                <c:pt idx="7">
                  <c:v>0.6</c:v>
                </c:pt>
                <c:pt idx="8">
                  <c:v>0.65</c:v>
                </c:pt>
                <c:pt idx="9">
                  <c:v>0.7</c:v>
                </c:pt>
                <c:pt idx="10">
                  <c:v>0.75</c:v>
                </c:pt>
              </c:numCache>
            </c:numRef>
          </c:xVal>
          <c:yVal>
            <c:numRef>
              <c:f>'Figure 10.12'!$B$2:$B$12</c:f>
              <c:numCache>
                <c:formatCode>#,##0</c:formatCode>
                <c:ptCount val="11"/>
                <c:pt idx="0">
                  <c:v>-62124239.909741968</c:v>
                </c:pt>
                <c:pt idx="1">
                  <c:v>-49081224.150475867</c:v>
                </c:pt>
                <c:pt idx="2">
                  <c:v>-36038208.391209774</c:v>
                </c:pt>
                <c:pt idx="3">
                  <c:v>-22995192.631943669</c:v>
                </c:pt>
                <c:pt idx="4">
                  <c:v>-9952176.8726775646</c:v>
                </c:pt>
                <c:pt idx="5">
                  <c:v>3090838.886588518</c:v>
                </c:pt>
                <c:pt idx="6">
                  <c:v>3090838.886588518</c:v>
                </c:pt>
                <c:pt idx="7">
                  <c:v>3090838.886588518</c:v>
                </c:pt>
                <c:pt idx="8">
                  <c:v>3090838.886588518</c:v>
                </c:pt>
                <c:pt idx="9">
                  <c:v>3090838.886588518</c:v>
                </c:pt>
                <c:pt idx="10">
                  <c:v>3090838.886588518</c:v>
                </c:pt>
              </c:numCache>
            </c:numRef>
          </c:yVal>
        </c:ser>
        <c:axId val="335345920"/>
        <c:axId val="355692544"/>
      </c:scatterChart>
      <c:valAx>
        <c:axId val="335345920"/>
        <c:scaling>
          <c:orientation val="minMax"/>
          <c:max val="0.75000000000000189"/>
          <c:min val="0.25"/>
        </c:scaling>
        <c:axPos val="b"/>
        <c:title>
          <c:tx>
            <c:rich>
              <a:bodyPr/>
              <a:lstStyle/>
              <a:p>
                <a:pPr>
                  <a:defRPr sz="1200" b="1" i="0" u="none" strike="noStrike" baseline="0">
                    <a:solidFill>
                      <a:srgbClr val="000000"/>
                    </a:solidFill>
                    <a:latin typeface="Arial"/>
                    <a:ea typeface="Arial"/>
                    <a:cs typeface="Arial"/>
                  </a:defRPr>
                </a:pPr>
                <a:r>
                  <a:rPr lang="en-US" sz="1200" b="1"/>
                  <a:t>Actual Residual Value (%)</a:t>
                </a:r>
              </a:p>
            </c:rich>
          </c:tx>
          <c:layout>
            <c:manualLayout>
              <c:xMode val="edge"/>
              <c:yMode val="edge"/>
              <c:x val="0.47991123734745461"/>
              <c:y val="0.85490523477801583"/>
            </c:manualLayout>
          </c:layout>
          <c:spPr>
            <a:noFill/>
            <a:ln w="25400">
              <a:noFill/>
            </a:ln>
          </c:spPr>
        </c:title>
        <c:numFmt formatCode="#,##0.0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55692544"/>
        <c:crossesAt val="-62124239.909741968"/>
        <c:crossBetween val="midCat"/>
      </c:valAx>
      <c:valAx>
        <c:axId val="355692544"/>
        <c:scaling>
          <c:orientation val="minMax"/>
          <c:min val="-62124239.909741968"/>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b="1"/>
                  <a:t>Total NPV</a:t>
                </a:r>
              </a:p>
            </c:rich>
          </c:tx>
          <c:layout>
            <c:manualLayout>
              <c:xMode val="edge"/>
              <c:yMode val="edge"/>
              <c:x val="3.5714324639810439E-2"/>
              <c:y val="0.30588352437011584"/>
            </c:manualLayout>
          </c:layout>
          <c:spPr>
            <a:noFill/>
            <a:ln w="25400">
              <a:noFill/>
            </a:ln>
          </c:spPr>
        </c:title>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35345920"/>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409575</xdr:colOff>
      <xdr:row>5</xdr:row>
      <xdr:rowOff>114300</xdr:rowOff>
    </xdr:from>
    <xdr:to>
      <xdr:col>13</xdr:col>
      <xdr:colOff>104775</xdr:colOff>
      <xdr:row>22</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219075</xdr:colOff>
      <xdr:row>3</xdr:row>
      <xdr:rowOff>19050</xdr:rowOff>
    </xdr:from>
    <xdr:to>
      <xdr:col>10</xdr:col>
      <xdr:colOff>114300</xdr:colOff>
      <xdr:row>26</xdr:row>
      <xdr:rowOff>142875</xdr:rowOff>
    </xdr:to>
    <xdr:graphicFrame macro="">
      <xdr:nvGraphicFramePr>
        <xdr:cNvPr id="337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31</xdr:row>
      <xdr:rowOff>0</xdr:rowOff>
    </xdr:to>
    <xdr:graphicFrame macro="">
      <xdr:nvGraphicFramePr>
        <xdr:cNvPr id="2" name="Tornad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12</xdr:col>
      <xdr:colOff>447675</xdr:colOff>
      <xdr:row>28</xdr:row>
      <xdr:rowOff>133350</xdr:rowOff>
    </xdr:to>
    <xdr:graphicFrame macro="">
      <xdr:nvGraphicFramePr>
        <xdr:cNvPr id="2" name="Tornad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361950</xdr:colOff>
      <xdr:row>27</xdr:row>
      <xdr:rowOff>38100</xdr:rowOff>
    </xdr:to>
    <xdr:pic>
      <xdr:nvPicPr>
        <xdr:cNvPr id="3073" name="Picture 1"/>
        <xdr:cNvPicPr>
          <a:picLocks noChangeAspect="1" noChangeArrowheads="1"/>
        </xdr:cNvPicPr>
      </xdr:nvPicPr>
      <xdr:blipFill>
        <a:blip xmlns:r="http://schemas.openxmlformats.org/officeDocument/2006/relationships" r:embed="rId1"/>
        <a:srcRect/>
        <a:stretch>
          <a:fillRect/>
        </a:stretch>
      </xdr:blipFill>
      <xdr:spPr bwMode="auto">
        <a:xfrm>
          <a:off x="1219200" y="647700"/>
          <a:ext cx="5238750" cy="37623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180975</xdr:colOff>
      <xdr:row>9</xdr:row>
      <xdr:rowOff>152400</xdr:rowOff>
    </xdr:from>
    <xdr:to>
      <xdr:col>13</xdr:col>
      <xdr:colOff>485775</xdr:colOff>
      <xdr:row>26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1238249</xdr:colOff>
      <xdr:row>4</xdr:row>
      <xdr:rowOff>104775</xdr:rowOff>
    </xdr:from>
    <xdr:to>
      <xdr:col>7</xdr:col>
      <xdr:colOff>485774</xdr:colOff>
      <xdr:row>22</xdr:row>
      <xdr:rowOff>76200</xdr:rowOff>
    </xdr:to>
    <xdr:graphicFrame macro="">
      <xdr:nvGraphicFramePr>
        <xdr:cNvPr id="266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1162049</xdr:colOff>
      <xdr:row>3</xdr:row>
      <xdr:rowOff>28575</xdr:rowOff>
    </xdr:from>
    <xdr:to>
      <xdr:col>9</xdr:col>
      <xdr:colOff>581024</xdr:colOff>
      <xdr:row>26</xdr:row>
      <xdr:rowOff>142875</xdr:rowOff>
    </xdr:to>
    <xdr:graphicFrame macro="">
      <xdr:nvGraphicFramePr>
        <xdr:cNvPr id="27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581025</xdr:colOff>
      <xdr:row>2</xdr:row>
      <xdr:rowOff>152400</xdr:rowOff>
    </xdr:from>
    <xdr:to>
      <xdr:col>10</xdr:col>
      <xdr:colOff>476250</xdr:colOff>
      <xdr:row>25</xdr:row>
      <xdr:rowOff>152400</xdr:rowOff>
    </xdr:to>
    <xdr:graphicFrame macro="">
      <xdr:nvGraphicFramePr>
        <xdr:cNvPr id="31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7</xdr:row>
      <xdr:rowOff>95250</xdr:rowOff>
    </xdr:from>
    <xdr:to>
      <xdr:col>10</xdr:col>
      <xdr:colOff>285750</xdr:colOff>
      <xdr:row>28</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609600</xdr:colOff>
      <xdr:row>5</xdr:row>
      <xdr:rowOff>0</xdr:rowOff>
    </xdr:from>
    <xdr:to>
      <xdr:col>6</xdr:col>
      <xdr:colOff>466725</xdr:colOff>
      <xdr:row>27</xdr:row>
      <xdr:rowOff>85725</xdr:rowOff>
    </xdr:to>
    <xdr:graphicFrame macro="">
      <xdr:nvGraphicFramePr>
        <xdr:cNvPr id="48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819150</xdr:colOff>
      <xdr:row>3</xdr:row>
      <xdr:rowOff>0</xdr:rowOff>
    </xdr:from>
    <xdr:to>
      <xdr:col>6</xdr:col>
      <xdr:colOff>133350</xdr:colOff>
      <xdr:row>25</xdr:row>
      <xdr:rowOff>85725</xdr:rowOff>
    </xdr:to>
    <xdr:graphicFrame macro="">
      <xdr:nvGraphicFramePr>
        <xdr:cNvPr id="491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0.61167</cdr:x>
      <cdr:y>0.17713</cdr:y>
    </cdr:from>
    <cdr:to>
      <cdr:x>0.67635</cdr:x>
      <cdr:y>0.24214</cdr:y>
    </cdr:to>
    <cdr:sp macro="" textlink="">
      <cdr:nvSpPr>
        <cdr:cNvPr id="52226" name="Text Box 2"/>
        <cdr:cNvSpPr txBox="1">
          <a:spLocks xmlns:a="http://schemas.openxmlformats.org/drawingml/2006/main" noChangeArrowheads="1"/>
        </cdr:cNvSpPr>
      </cdr:nvSpPr>
      <cdr:spPr bwMode="auto">
        <a:xfrm xmlns:a="http://schemas.openxmlformats.org/drawingml/2006/main">
          <a:off x="3609545" y="651056"/>
          <a:ext cx="381397" cy="2377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p xmlns:a="http://schemas.openxmlformats.org/drawingml/2006/main">
          <a:pPr algn="l" rtl="0">
            <a:defRPr sz="1000"/>
          </a:pPr>
          <a:r>
            <a:rPr lang="en-US" sz="1200" b="0" i="0" strike="noStrike">
              <a:solidFill>
                <a:srgbClr val="000000"/>
              </a:solidFill>
              <a:latin typeface="Times New Roman"/>
              <a:cs typeface="Times New Roman"/>
            </a:rPr>
            <a:t>CRV</a:t>
          </a:r>
        </a:p>
      </cdr:txBody>
    </cdr:sp>
  </cdr:relSizeAnchor>
  <cdr:relSizeAnchor xmlns:cdr="http://schemas.openxmlformats.org/drawingml/2006/chartDrawing">
    <cdr:from>
      <cdr:x>0.73194</cdr:x>
      <cdr:y>0.4608</cdr:y>
    </cdr:from>
    <cdr:to>
      <cdr:x>0.78212</cdr:x>
      <cdr:y>0.52581</cdr:y>
    </cdr:to>
    <cdr:sp macro="" textlink="">
      <cdr:nvSpPr>
        <cdr:cNvPr id="52227" name="Text Box 3"/>
        <cdr:cNvSpPr txBox="1">
          <a:spLocks xmlns:a="http://schemas.openxmlformats.org/drawingml/2006/main" noChangeArrowheads="1"/>
        </cdr:cNvSpPr>
      </cdr:nvSpPr>
      <cdr:spPr bwMode="auto">
        <a:xfrm xmlns:a="http://schemas.openxmlformats.org/drawingml/2006/main">
          <a:off x="4318683" y="1688590"/>
          <a:ext cx="295837" cy="2377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p xmlns:a="http://schemas.openxmlformats.org/drawingml/2006/main">
          <a:pPr algn="l" rtl="0">
            <a:defRPr sz="1000"/>
          </a:pPr>
          <a:r>
            <a:rPr lang="en-US" sz="1200" b="0" i="0" strike="noStrike">
              <a:solidFill>
                <a:srgbClr val="000000"/>
              </a:solidFill>
              <a:latin typeface="Times New Roman"/>
              <a:cs typeface="Times New Roman"/>
            </a:rPr>
            <a:t>MF</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C28"/>
  <sheetViews>
    <sheetView workbookViewId="0"/>
  </sheetViews>
  <sheetFormatPr defaultRowHeight="12.75"/>
  <cols>
    <col min="1" max="2" width="36.7109375" customWidth="1"/>
  </cols>
  <sheetData>
    <row r="1" spans="1:3">
      <c r="A1" s="2" t="s">
        <v>38</v>
      </c>
    </row>
    <row r="3" spans="1:3">
      <c r="A3" t="s">
        <v>39</v>
      </c>
      <c r="B3" t="s">
        <v>40</v>
      </c>
      <c r="C3">
        <v>0</v>
      </c>
    </row>
    <row r="4" spans="1:3">
      <c r="A4" t="s">
        <v>41</v>
      </c>
    </row>
    <row r="5" spans="1:3">
      <c r="A5" t="s">
        <v>42</v>
      </c>
    </row>
    <row r="7" spans="1:3">
      <c r="A7" s="2" t="s">
        <v>43</v>
      </c>
      <c r="B7" t="s">
        <v>44</v>
      </c>
    </row>
    <row r="8" spans="1:3">
      <c r="B8">
        <v>2</v>
      </c>
    </row>
    <row r="10" spans="1:3">
      <c r="A10" t="s">
        <v>45</v>
      </c>
    </row>
    <row r="11" spans="1:3">
      <c r="A11" t="e">
        <f>CB_DATA_!#REF!</f>
        <v>#REF!</v>
      </c>
      <c r="B11" t="e">
        <f>'Figure 10.15'!#REF!</f>
        <v>#REF!</v>
      </c>
    </row>
    <row r="13" spans="1:3">
      <c r="A13" t="s">
        <v>46</v>
      </c>
    </row>
    <row r="14" spans="1:3">
      <c r="A14" t="s">
        <v>50</v>
      </c>
      <c r="B14" t="s">
        <v>60</v>
      </c>
    </row>
    <row r="16" spans="1:3">
      <c r="A16" t="s">
        <v>47</v>
      </c>
    </row>
    <row r="19" spans="1:2">
      <c r="A19" t="s">
        <v>48</v>
      </c>
    </row>
    <row r="20" spans="1:2">
      <c r="A20">
        <v>28</v>
      </c>
      <c r="B20">
        <v>26</v>
      </c>
    </row>
    <row r="25" spans="1:2">
      <c r="A25" s="2" t="s">
        <v>49</v>
      </c>
    </row>
    <row r="26" spans="1:2">
      <c r="A26" s="23" t="s">
        <v>51</v>
      </c>
    </row>
    <row r="27" spans="1:2">
      <c r="A27" t="s">
        <v>52</v>
      </c>
    </row>
    <row r="28" spans="1:2">
      <c r="A28" s="23" t="s">
        <v>53</v>
      </c>
    </row>
  </sheetData>
  <phoneticPr fontId="3" type="noConversion"/>
  <pageMargins left="0.75" right="0.75" top="1" bottom="1" header="0.5" footer="0.5"/>
  <headerFooter alignWithMargins="0"/>
  <legacyDrawing r:id="rId1"/>
</worksheet>
</file>

<file path=xl/worksheets/sheet10.xml><?xml version="1.0" encoding="utf-8"?>
<worksheet xmlns="http://schemas.openxmlformats.org/spreadsheetml/2006/main" xmlns:r="http://schemas.openxmlformats.org/officeDocument/2006/relationships">
  <sheetPr codeName="Sheet13"/>
  <dimension ref="A1:E12"/>
  <sheetViews>
    <sheetView workbookViewId="0">
      <selection activeCell="H3" sqref="H3"/>
    </sheetView>
  </sheetViews>
  <sheetFormatPr defaultRowHeight="12.75"/>
  <cols>
    <col min="1" max="1" width="16.85546875" bestFit="1" customWidth="1"/>
    <col min="2" max="2" width="18.5703125" bestFit="1" customWidth="1"/>
    <col min="3" max="3" width="16.42578125" bestFit="1" customWidth="1"/>
    <col min="4" max="4" width="12.5703125" bestFit="1" customWidth="1"/>
    <col min="5" max="5" width="25" bestFit="1" customWidth="1"/>
  </cols>
  <sheetData>
    <row r="1" spans="1:5">
      <c r="A1" t="s">
        <v>30</v>
      </c>
      <c r="B1" t="s">
        <v>36</v>
      </c>
      <c r="C1" t="s">
        <v>37</v>
      </c>
      <c r="D1" t="s">
        <v>33</v>
      </c>
      <c r="E1" t="s">
        <v>31</v>
      </c>
    </row>
    <row r="2" spans="1:5">
      <c r="A2" s="17">
        <v>0.25</v>
      </c>
      <c r="B2" s="22">
        <v>4234864.84</v>
      </c>
      <c r="C2" s="22"/>
      <c r="D2" s="17">
        <v>0.38779582594858292</v>
      </c>
      <c r="E2" s="17">
        <v>0.38032341758430388</v>
      </c>
    </row>
    <row r="3" spans="1:5">
      <c r="A3" s="17">
        <v>0.3</v>
      </c>
      <c r="B3" s="22">
        <v>5312214.76</v>
      </c>
      <c r="C3" s="22">
        <v>21546998.344000004</v>
      </c>
      <c r="D3" s="17">
        <v>0.4345317550956303</v>
      </c>
      <c r="E3" s="17">
        <v>0.44651563372798037</v>
      </c>
    </row>
    <row r="4" spans="1:5">
      <c r="A4" s="17">
        <v>0.35</v>
      </c>
      <c r="B4" s="22">
        <v>6755015.2999999998</v>
      </c>
      <c r="C4" s="22">
        <v>28856010.824000005</v>
      </c>
      <c r="D4" s="17">
        <v>0.41196830216880015</v>
      </c>
      <c r="E4" s="17">
        <v>0.46453208665588086</v>
      </c>
    </row>
    <row r="5" spans="1:5">
      <c r="A5" s="17">
        <v>0.4</v>
      </c>
      <c r="B5" s="22">
        <v>8722644.3499999996</v>
      </c>
      <c r="C5" s="22">
        <v>39352580.984000012</v>
      </c>
      <c r="D5" s="17">
        <v>0.38668905541018578</v>
      </c>
      <c r="E5" s="17">
        <v>0.48203477244188597</v>
      </c>
    </row>
    <row r="6" spans="1:5">
      <c r="A6" s="17">
        <v>0.45</v>
      </c>
      <c r="B6" s="22">
        <v>11461796.189999999</v>
      </c>
      <c r="C6" s="22">
        <v>54783036.81400001</v>
      </c>
      <c r="D6" s="17">
        <v>0.35684631175334774</v>
      </c>
      <c r="E6" s="17">
        <v>0.4980640895330849</v>
      </c>
    </row>
    <row r="7" spans="1:5">
      <c r="A7" s="17">
        <v>0.5</v>
      </c>
      <c r="B7" s="22">
        <v>15365690.949999999</v>
      </c>
      <c r="C7" s="22">
        <v>78077895.272000015</v>
      </c>
      <c r="D7" s="17">
        <v>0.35410999978453345</v>
      </c>
      <c r="E7" s="17">
        <v>0.53193604416295059</v>
      </c>
    </row>
    <row r="8" spans="1:5">
      <c r="A8" s="17">
        <v>0.55000000000000004</v>
      </c>
      <c r="B8" s="22">
        <v>21082534.370000001</v>
      </c>
      <c r="C8" s="22">
        <v>114336868.36000003</v>
      </c>
      <c r="D8" s="17">
        <v>0.33451731830109166</v>
      </c>
      <c r="E8" s="17">
        <v>0.55675290915212106</v>
      </c>
    </row>
    <row r="9" spans="1:5">
      <c r="A9" s="17">
        <v>0.6</v>
      </c>
      <c r="B9" s="22">
        <v>29723257.800000001</v>
      </c>
      <c r="C9" s="22">
        <v>172814468.62199986</v>
      </c>
      <c r="D9" s="17">
        <v>0.37581827402379953</v>
      </c>
      <c r="E9" s="17">
        <v>0.61364885402695835</v>
      </c>
    </row>
    <row r="10" spans="1:5">
      <c r="A10" s="17">
        <v>0.65</v>
      </c>
      <c r="B10" s="22">
        <v>43280607.030000001</v>
      </c>
      <c r="C10" s="22">
        <v>271146984.58399975</v>
      </c>
      <c r="D10" s="17">
        <v>0.39751966980550468</v>
      </c>
      <c r="E10" s="17">
        <v>0.65750378991751635</v>
      </c>
    </row>
    <row r="11" spans="1:5">
      <c r="A11" s="17">
        <v>0.7</v>
      </c>
      <c r="B11" s="22">
        <v>65527920.460000001</v>
      </c>
      <c r="C11" s="22">
        <v>444946268.5359996</v>
      </c>
      <c r="D11" s="17">
        <v>0.42154039796024739</v>
      </c>
      <c r="E11" s="17">
        <v>0.70005394543872812</v>
      </c>
    </row>
    <row r="12" spans="1:5">
      <c r="A12" s="17">
        <v>0.75</v>
      </c>
      <c r="B12" s="22">
        <v>104093139.20999999</v>
      </c>
      <c r="C12" s="22">
        <v>771304374.93800104</v>
      </c>
      <c r="D12" s="17">
        <v>0.47918875963140706</v>
      </c>
      <c r="E12" s="17">
        <v>0.75033284356176799</v>
      </c>
    </row>
  </sheetData>
  <phoneticPr fontId="3"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sheetPr codeName="Sheet11"/>
  <dimension ref="C4:F7"/>
  <sheetViews>
    <sheetView workbookViewId="0">
      <selection activeCell="G18" sqref="G18"/>
    </sheetView>
  </sheetViews>
  <sheetFormatPr defaultRowHeight="12.75"/>
  <cols>
    <col min="3" max="3" width="9.85546875" customWidth="1"/>
    <col min="4" max="4" width="13.5703125" customWidth="1"/>
    <col min="5" max="5" width="12.140625" customWidth="1"/>
    <col min="6" max="6" width="8.7109375" customWidth="1"/>
  </cols>
  <sheetData>
    <row r="4" spans="3:6">
      <c r="C4" s="29" t="s">
        <v>7</v>
      </c>
      <c r="D4" s="29" t="s">
        <v>56</v>
      </c>
      <c r="E4" s="29" t="s">
        <v>57</v>
      </c>
      <c r="F4" s="29" t="s">
        <v>58</v>
      </c>
    </row>
    <row r="5" spans="3:6">
      <c r="C5">
        <v>-3</v>
      </c>
      <c r="D5" s="28">
        <v>0.51</v>
      </c>
      <c r="E5" s="28">
        <v>0.47</v>
      </c>
      <c r="F5" s="31" t="s">
        <v>59</v>
      </c>
    </row>
    <row r="6" spans="3:6">
      <c r="C6">
        <v>-5</v>
      </c>
      <c r="D6">
        <v>63</v>
      </c>
      <c r="E6">
        <v>55</v>
      </c>
      <c r="F6" s="31" t="s">
        <v>61</v>
      </c>
    </row>
    <row r="7" spans="3:6">
      <c r="C7">
        <v>-7</v>
      </c>
      <c r="D7">
        <v>53</v>
      </c>
      <c r="E7">
        <v>29</v>
      </c>
      <c r="F7" s="31" t="s">
        <v>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8"/>
  <dimension ref="A1:B12"/>
  <sheetViews>
    <sheetView workbookViewId="0">
      <selection activeCell="J28" sqref="J28"/>
    </sheetView>
  </sheetViews>
  <sheetFormatPr defaultRowHeight="12.75"/>
  <cols>
    <col min="1" max="1" width="16.85546875" bestFit="1" customWidth="1"/>
    <col min="2" max="2" width="10.7109375" bestFit="1" customWidth="1"/>
  </cols>
  <sheetData>
    <row r="1" spans="1:2">
      <c r="A1" t="s">
        <v>30</v>
      </c>
      <c r="B1" t="s">
        <v>6</v>
      </c>
    </row>
    <row r="2" spans="1:2">
      <c r="A2" s="15">
        <v>0.25</v>
      </c>
      <c r="B2" s="1">
        <v>-62124239.909741968</v>
      </c>
    </row>
    <row r="3" spans="1:2">
      <c r="A3" s="15">
        <v>0.3</v>
      </c>
      <c r="B3" s="1">
        <v>-49081224.150475867</v>
      </c>
    </row>
    <row r="4" spans="1:2">
      <c r="A4" s="15">
        <v>0.35</v>
      </c>
      <c r="B4" s="1">
        <v>-36038208.391209774</v>
      </c>
    </row>
    <row r="5" spans="1:2">
      <c r="A5" s="15">
        <v>0.4</v>
      </c>
      <c r="B5" s="1">
        <v>-22995192.631943669</v>
      </c>
    </row>
    <row r="6" spans="1:2">
      <c r="A6" s="15">
        <v>0.45</v>
      </c>
      <c r="B6" s="1">
        <v>-9952176.8726775646</v>
      </c>
    </row>
    <row r="7" spans="1:2">
      <c r="A7" s="15">
        <v>0.5</v>
      </c>
      <c r="B7" s="1">
        <v>3090838.886588518</v>
      </c>
    </row>
    <row r="8" spans="1:2">
      <c r="A8" s="15">
        <v>0.55000000000000004</v>
      </c>
      <c r="B8" s="1">
        <v>3090838.886588518</v>
      </c>
    </row>
    <row r="9" spans="1:2">
      <c r="A9" s="15">
        <v>0.6</v>
      </c>
      <c r="B9" s="1">
        <v>3090838.886588518</v>
      </c>
    </row>
    <row r="10" spans="1:2">
      <c r="A10" s="15">
        <v>0.65</v>
      </c>
      <c r="B10" s="1">
        <v>3090838.886588518</v>
      </c>
    </row>
    <row r="11" spans="1:2">
      <c r="A11" s="15">
        <v>0.7</v>
      </c>
      <c r="B11" s="1">
        <v>3090838.886588518</v>
      </c>
    </row>
    <row r="12" spans="1:2">
      <c r="A12" s="15">
        <v>0.75</v>
      </c>
      <c r="B12" s="1">
        <v>3090838.886588518</v>
      </c>
    </row>
  </sheetData>
  <phoneticPr fontId="3" type="noConversion"/>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dimension ref="N1:V9"/>
  <sheetViews>
    <sheetView workbookViewId="0">
      <selection activeCell="N25" sqref="N25"/>
    </sheetView>
  </sheetViews>
  <sheetFormatPr defaultRowHeight="12.75"/>
  <cols>
    <col min="14" max="14" width="24.85546875" bestFit="1" customWidth="1"/>
    <col min="15" max="15" width="13.5703125" bestFit="1" customWidth="1"/>
    <col min="16" max="16" width="14.5703125" bestFit="1" customWidth="1"/>
    <col min="17" max="17" width="11.5703125" bestFit="1" customWidth="1"/>
    <col min="18" max="18" width="16.140625" bestFit="1" customWidth="1"/>
    <col min="19" max="19" width="17.7109375" bestFit="1" customWidth="1"/>
    <col min="20" max="20" width="11.7109375" bestFit="1" customWidth="1"/>
    <col min="21" max="22" width="8.5703125" bestFit="1" customWidth="1"/>
  </cols>
  <sheetData>
    <row r="1" spans="14:22">
      <c r="N1" s="8" t="s">
        <v>11</v>
      </c>
      <c r="O1" s="8"/>
      <c r="P1" s="8"/>
      <c r="Q1" s="8"/>
      <c r="R1" s="8"/>
      <c r="S1" s="8" t="s">
        <v>17</v>
      </c>
      <c r="T1" s="8"/>
      <c r="U1" s="8"/>
      <c r="V1" s="8"/>
    </row>
    <row r="2" spans="14:22">
      <c r="N2" s="9" t="s">
        <v>12</v>
      </c>
      <c r="O2" s="9" t="s">
        <v>13</v>
      </c>
      <c r="P2" s="9" t="s">
        <v>14</v>
      </c>
      <c r="Q2" s="9" t="s">
        <v>15</v>
      </c>
      <c r="R2" s="9" t="s">
        <v>16</v>
      </c>
      <c r="S2" s="9" t="s">
        <v>18</v>
      </c>
      <c r="T2" s="9" t="s">
        <v>19</v>
      </c>
      <c r="U2" s="9" t="s">
        <v>20</v>
      </c>
      <c r="V2" s="9" t="s">
        <v>21</v>
      </c>
    </row>
    <row r="3" spans="14:22">
      <c r="N3" s="30" t="s">
        <v>31</v>
      </c>
      <c r="O3" s="32">
        <v>4664195.4990999997</v>
      </c>
      <c r="P3" s="32">
        <v>-24340922.758000001</v>
      </c>
      <c r="Q3" s="30">
        <v>29005118.257100001</v>
      </c>
      <c r="R3" s="30">
        <v>3090838.8865999999</v>
      </c>
      <c r="S3" s="30">
        <v>0.5</v>
      </c>
      <c r="T3" s="30">
        <v>10</v>
      </c>
      <c r="U3" s="30">
        <v>0.45</v>
      </c>
      <c r="V3" s="30">
        <v>0.55000000000000004</v>
      </c>
    </row>
    <row r="4" spans="14:22">
      <c r="N4" s="30" t="s">
        <v>30</v>
      </c>
      <c r="O4" s="32">
        <v>-9952176.8726000004</v>
      </c>
      <c r="P4" s="32">
        <v>3090838.8865999999</v>
      </c>
      <c r="Q4" s="30">
        <v>13043015.759199999</v>
      </c>
      <c r="R4" s="30">
        <v>3090838.8865999999</v>
      </c>
      <c r="S4" s="30">
        <v>0.5</v>
      </c>
      <c r="T4" s="30">
        <v>10</v>
      </c>
      <c r="U4" s="30">
        <v>0.45</v>
      </c>
      <c r="V4" s="30">
        <v>0.55000000000000004</v>
      </c>
    </row>
    <row r="5" spans="14:22">
      <c r="N5" s="30" t="s">
        <v>33</v>
      </c>
      <c r="O5" s="32">
        <v>-652923.39950000006</v>
      </c>
      <c r="P5" s="32">
        <v>6131960.7540999996</v>
      </c>
      <c r="Q5" s="30">
        <v>6784884.1535999998</v>
      </c>
      <c r="R5" s="30">
        <v>3090838.8865999999</v>
      </c>
      <c r="S5" s="30">
        <v>0.15</v>
      </c>
      <c r="T5" s="30">
        <v>10</v>
      </c>
      <c r="U5" s="30">
        <v>0.13500000000000001</v>
      </c>
      <c r="V5" s="30">
        <v>0.16499999999999998</v>
      </c>
    </row>
    <row r="6" spans="14:22">
      <c r="N6" s="30" t="s">
        <v>2</v>
      </c>
      <c r="O6" s="32">
        <v>6286919.2680000002</v>
      </c>
      <c r="P6" s="32">
        <v>-56166.236700000001</v>
      </c>
      <c r="Q6" s="30">
        <v>6343085.5047000004</v>
      </c>
      <c r="R6" s="30">
        <v>3090838.8865999999</v>
      </c>
      <c r="S6" s="30">
        <v>0.05</v>
      </c>
      <c r="T6" s="30">
        <v>10</v>
      </c>
      <c r="U6" s="30">
        <v>4.5000000000000005E-2</v>
      </c>
      <c r="V6" s="30">
        <v>5.5E-2</v>
      </c>
    </row>
    <row r="7" spans="14:22">
      <c r="N7" s="30" t="s">
        <v>29</v>
      </c>
      <c r="O7" s="32">
        <v>1753528.1754999999</v>
      </c>
      <c r="P7" s="32">
        <v>5141168.0494999997</v>
      </c>
      <c r="Q7" s="30">
        <v>3387639.8739999998</v>
      </c>
      <c r="R7" s="30">
        <v>3090838.8865999999</v>
      </c>
      <c r="S7" s="30">
        <v>36</v>
      </c>
      <c r="T7" s="30">
        <v>10</v>
      </c>
      <c r="U7" s="30">
        <v>32.4</v>
      </c>
      <c r="V7" s="30">
        <v>39.6</v>
      </c>
    </row>
    <row r="8" spans="14:22">
      <c r="N8" s="30" t="s">
        <v>28</v>
      </c>
      <c r="O8" s="32">
        <v>4710926.5151000004</v>
      </c>
      <c r="P8" s="32">
        <v>2111084.5479000001</v>
      </c>
      <c r="Q8" s="30">
        <v>2599841.9672000003</v>
      </c>
      <c r="R8" s="30">
        <v>3090838.8865999999</v>
      </c>
      <c r="S8" s="30">
        <v>25000</v>
      </c>
      <c r="T8" s="30">
        <v>10</v>
      </c>
      <c r="U8" s="30">
        <v>22500</v>
      </c>
      <c r="V8" s="30">
        <v>27500</v>
      </c>
    </row>
    <row r="9" spans="14:22">
      <c r="N9" s="27"/>
      <c r="O9" s="27"/>
      <c r="P9" s="27"/>
      <c r="Q9" s="27"/>
      <c r="R9" s="27"/>
      <c r="S9" s="27"/>
      <c r="T9" s="27"/>
      <c r="U9" s="27"/>
      <c r="V9" s="27"/>
    </row>
  </sheetData>
  <sortState ref="N3:V8">
    <sortCondition descending="1" ref="Q3"/>
  </sortState>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N1:V9"/>
  <sheetViews>
    <sheetView workbookViewId="0">
      <selection activeCell="O3" sqref="O3:P8"/>
    </sheetView>
  </sheetViews>
  <sheetFormatPr defaultRowHeight="12.75"/>
  <cols>
    <col min="14" max="14" width="24.85546875" bestFit="1" customWidth="1"/>
    <col min="15" max="16" width="12.85546875" bestFit="1" customWidth="1"/>
    <col min="17" max="17" width="10.5703125" bestFit="1" customWidth="1"/>
    <col min="18" max="18" width="16.140625" bestFit="1" customWidth="1"/>
    <col min="19" max="19" width="17.7109375" bestFit="1" customWidth="1"/>
    <col min="20" max="20" width="11.7109375" bestFit="1" customWidth="1"/>
    <col min="21" max="22" width="8.5703125" bestFit="1" customWidth="1"/>
  </cols>
  <sheetData>
    <row r="1" spans="14:22">
      <c r="N1" s="8" t="s">
        <v>11</v>
      </c>
      <c r="O1" s="8"/>
      <c r="P1" s="8"/>
      <c r="Q1" s="8"/>
      <c r="R1" s="8"/>
      <c r="S1" s="8" t="s">
        <v>17</v>
      </c>
      <c r="T1" s="8"/>
      <c r="U1" s="8"/>
      <c r="V1" s="8"/>
    </row>
    <row r="2" spans="14:22">
      <c r="N2" s="9" t="s">
        <v>12</v>
      </c>
      <c r="O2" s="9" t="s">
        <v>13</v>
      </c>
      <c r="P2" s="9" t="s">
        <v>14</v>
      </c>
      <c r="Q2" s="9" t="s">
        <v>15</v>
      </c>
      <c r="R2" s="9" t="s">
        <v>16</v>
      </c>
      <c r="S2" s="9" t="s">
        <v>18</v>
      </c>
      <c r="T2" s="9" t="s">
        <v>19</v>
      </c>
      <c r="U2" s="9" t="s">
        <v>20</v>
      </c>
      <c r="V2" s="9" t="s">
        <v>21</v>
      </c>
    </row>
    <row r="3" spans="14:22">
      <c r="N3" s="30" t="s">
        <v>29</v>
      </c>
      <c r="O3" s="32">
        <v>2808300.3827</v>
      </c>
      <c r="P3" s="32">
        <v>7723152.3249000004</v>
      </c>
      <c r="Q3" s="30">
        <v>4914851.9422000004</v>
      </c>
      <c r="R3" s="30">
        <v>4795455.6085999999</v>
      </c>
      <c r="S3" s="30">
        <v>36</v>
      </c>
      <c r="T3" s="30">
        <v>10</v>
      </c>
      <c r="U3" s="30">
        <v>32.4</v>
      </c>
      <c r="V3" s="30">
        <v>39.6</v>
      </c>
    </row>
    <row r="4" spans="14:22">
      <c r="N4" s="30" t="s">
        <v>28</v>
      </c>
      <c r="O4" s="32">
        <v>7309031.5631999997</v>
      </c>
      <c r="P4" s="32">
        <v>3275360.7053</v>
      </c>
      <c r="Q4" s="30">
        <v>4033670.8578999997</v>
      </c>
      <c r="R4" s="30">
        <v>4795455.6085999999</v>
      </c>
      <c r="S4" s="30">
        <v>25000</v>
      </c>
      <c r="T4" s="30">
        <v>10</v>
      </c>
      <c r="U4" s="30">
        <v>22500</v>
      </c>
      <c r="V4" s="30">
        <v>27500</v>
      </c>
    </row>
    <row r="5" spans="14:22">
      <c r="N5" s="30" t="s">
        <v>33</v>
      </c>
      <c r="O5" s="32">
        <v>3361128.4175</v>
      </c>
      <c r="P5" s="32">
        <v>5931207.6228999998</v>
      </c>
      <c r="Q5" s="30">
        <v>2570079.2053999999</v>
      </c>
      <c r="R5" s="30">
        <v>4795455.6085999999</v>
      </c>
      <c r="S5" s="30">
        <v>0.15</v>
      </c>
      <c r="T5" s="30">
        <v>10</v>
      </c>
      <c r="U5" s="30">
        <v>0.13500000000000001</v>
      </c>
      <c r="V5" s="30">
        <v>0.16499999999999998</v>
      </c>
    </row>
    <row r="6" spans="14:22">
      <c r="N6" s="30" t="s">
        <v>2</v>
      </c>
      <c r="O6" s="32">
        <v>6034374.3535000002</v>
      </c>
      <c r="P6" s="32">
        <v>3574497.9882</v>
      </c>
      <c r="Q6" s="30">
        <v>2459876.3653000002</v>
      </c>
      <c r="R6" s="30">
        <v>4795455.6085999999</v>
      </c>
      <c r="S6" s="30">
        <v>0.05</v>
      </c>
      <c r="T6" s="30">
        <v>10</v>
      </c>
      <c r="U6" s="30">
        <v>4.5000000000000005E-2</v>
      </c>
      <c r="V6" s="30">
        <v>5.5E-2</v>
      </c>
    </row>
    <row r="7" spans="14:22">
      <c r="N7" s="30" t="s">
        <v>31</v>
      </c>
      <c r="O7" s="32">
        <v>4502171.5881000003</v>
      </c>
      <c r="P7" s="32">
        <v>4764066.1823000005</v>
      </c>
      <c r="Q7" s="30">
        <v>261894.59420000017</v>
      </c>
      <c r="R7" s="30">
        <v>4795455.6085999999</v>
      </c>
      <c r="S7" s="30">
        <v>0.4</v>
      </c>
      <c r="T7" s="30">
        <v>10</v>
      </c>
      <c r="U7" s="30">
        <v>0.36000000000000004</v>
      </c>
      <c r="V7" s="30">
        <v>0.44</v>
      </c>
    </row>
    <row r="8" spans="14:22">
      <c r="N8" s="30" t="s">
        <v>30</v>
      </c>
      <c r="O8" s="32">
        <v>4795455.6085999999</v>
      </c>
      <c r="P8" s="32">
        <v>4795455.6085999999</v>
      </c>
      <c r="Q8" s="30">
        <v>0</v>
      </c>
      <c r="R8" s="30">
        <v>4795455.6085999999</v>
      </c>
      <c r="S8" s="30">
        <v>0.5</v>
      </c>
      <c r="T8" s="30">
        <v>10</v>
      </c>
      <c r="U8" s="30">
        <v>0.45</v>
      </c>
      <c r="V8" s="30">
        <v>0.55000000000000004</v>
      </c>
    </row>
    <row r="9" spans="14:22">
      <c r="N9" s="27"/>
      <c r="O9" s="27"/>
      <c r="P9" s="27"/>
      <c r="Q9" s="27"/>
      <c r="R9" s="27"/>
      <c r="S9" s="27"/>
      <c r="T9" s="27"/>
      <c r="U9" s="27"/>
      <c r="V9" s="27"/>
    </row>
  </sheetData>
  <sortState ref="N3:V8">
    <sortCondition descending="1" ref="Q3"/>
  </sortState>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6"/>
  <dimension ref="C5"/>
  <sheetViews>
    <sheetView workbookViewId="0">
      <selection activeCell="M10" sqref="M10"/>
    </sheetView>
  </sheetViews>
  <sheetFormatPr defaultRowHeight="12.75"/>
  <sheetData>
    <row r="5" spans="3:3">
      <c r="C5">
        <v>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9"/>
  <dimension ref="A1:E20"/>
  <sheetViews>
    <sheetView topLeftCell="C1" workbookViewId="0">
      <selection activeCell="G28" sqref="G28"/>
    </sheetView>
  </sheetViews>
  <sheetFormatPr defaultRowHeight="12.75"/>
  <cols>
    <col min="3" max="3" width="9.7109375" customWidth="1"/>
    <col min="4" max="4" width="10" customWidth="1"/>
    <col min="5" max="5" width="10.28515625" bestFit="1" customWidth="1"/>
  </cols>
  <sheetData>
    <row r="1" spans="1:5">
      <c r="A1" s="2" t="s">
        <v>55</v>
      </c>
    </row>
    <row r="3" spans="1:5">
      <c r="B3" s="2" t="s">
        <v>8</v>
      </c>
      <c r="C3" s="26">
        <v>-1.8452812499884442E+17</v>
      </c>
    </row>
    <row r="4" spans="1:5">
      <c r="B4" s="2" t="s">
        <v>7</v>
      </c>
      <c r="C4">
        <v>-5</v>
      </c>
    </row>
    <row r="7" spans="1:5">
      <c r="D7" s="2" t="s">
        <v>9</v>
      </c>
      <c r="E7" s="2" t="s">
        <v>10</v>
      </c>
    </row>
    <row r="8" spans="1:5">
      <c r="D8">
        <v>300</v>
      </c>
      <c r="E8" s="24">
        <f>-$C$3*(D8^$C$4)</f>
        <v>75937.499999524443</v>
      </c>
    </row>
    <row r="9" spans="1:5">
      <c r="D9">
        <v>325</v>
      </c>
      <c r="E9" s="24">
        <f t="shared" ref="E9:E20" si="0">-$C$3*(D9^$C$4)</f>
        <v>50891.560034478614</v>
      </c>
    </row>
    <row r="10" spans="1:5">
      <c r="D10">
        <v>350</v>
      </c>
      <c r="E10" s="24">
        <f t="shared" si="0"/>
        <v>35133.575295787596</v>
      </c>
    </row>
    <row r="11" spans="1:5">
      <c r="D11">
        <v>375</v>
      </c>
      <c r="E11" s="24">
        <f t="shared" si="0"/>
        <v>24883.199999844172</v>
      </c>
    </row>
    <row r="12" spans="1:5">
      <c r="D12">
        <v>400</v>
      </c>
      <c r="E12" s="24">
        <f t="shared" si="0"/>
        <v>18020.3247069184</v>
      </c>
    </row>
    <row r="13" spans="1:5">
      <c r="D13">
        <v>425</v>
      </c>
      <c r="E13" s="24">
        <f t="shared" si="0"/>
        <v>13308.157088975628</v>
      </c>
    </row>
    <row r="14" spans="1:5">
      <c r="D14" s="10">
        <v>450</v>
      </c>
      <c r="E14" s="25">
        <f t="shared" si="0"/>
        <v>9999.9999999373758</v>
      </c>
    </row>
    <row r="15" spans="1:5">
      <c r="D15">
        <v>475</v>
      </c>
      <c r="E15" s="24">
        <f t="shared" si="0"/>
        <v>7631.2296074921351</v>
      </c>
    </row>
    <row r="16" spans="1:5">
      <c r="D16">
        <v>500</v>
      </c>
      <c r="E16" s="24">
        <f t="shared" si="0"/>
        <v>5904.8999999630214</v>
      </c>
    </row>
    <row r="17" spans="4:5">
      <c r="D17">
        <v>525</v>
      </c>
      <c r="E17" s="24">
        <f t="shared" si="0"/>
        <v>4626.6436603506299</v>
      </c>
    </row>
    <row r="18" spans="4:5">
      <c r="D18">
        <v>550</v>
      </c>
      <c r="E18" s="24">
        <f t="shared" si="0"/>
        <v>3666.4783205090444</v>
      </c>
    </row>
    <row r="19" spans="4:5">
      <c r="D19">
        <v>575</v>
      </c>
      <c r="E19" s="24">
        <f t="shared" si="0"/>
        <v>2935.7789042444861</v>
      </c>
    </row>
    <row r="20" spans="4:5">
      <c r="D20">
        <v>600</v>
      </c>
      <c r="E20" s="24">
        <f t="shared" si="0"/>
        <v>2373.0468749851389</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sheetPr codeName="Sheet2"/>
  <dimension ref="A1:G34"/>
  <sheetViews>
    <sheetView workbookViewId="0">
      <selection activeCell="G6" sqref="G6"/>
    </sheetView>
  </sheetViews>
  <sheetFormatPr defaultRowHeight="12.75"/>
  <cols>
    <col min="1" max="1" width="11.42578125" style="2" customWidth="1"/>
    <col min="2" max="2" width="25.85546875" customWidth="1"/>
    <col min="3" max="3" width="13.28515625" customWidth="1"/>
    <col min="4" max="4" width="4.28515625" customWidth="1"/>
    <col min="5" max="5" width="10.28515625" customWidth="1"/>
    <col min="6" max="6" width="9.5703125" customWidth="1"/>
  </cols>
  <sheetData>
    <row r="1" spans="1:6">
      <c r="A1" s="2" t="s">
        <v>54</v>
      </c>
      <c r="C1" s="2" t="s">
        <v>27</v>
      </c>
    </row>
    <row r="3" spans="1:6">
      <c r="A3" s="3"/>
    </row>
    <row r="5" spans="1:6">
      <c r="A5" s="2" t="s">
        <v>0</v>
      </c>
    </row>
    <row r="6" spans="1:6">
      <c r="B6" s="2" t="s">
        <v>28</v>
      </c>
      <c r="C6" s="16">
        <v>25000</v>
      </c>
      <c r="E6" s="2" t="s">
        <v>8</v>
      </c>
      <c r="F6" s="13">
        <v>-1.8452812499884442E+17</v>
      </c>
    </row>
    <row r="7" spans="1:6">
      <c r="B7" s="2" t="s">
        <v>29</v>
      </c>
      <c r="C7">
        <v>36</v>
      </c>
      <c r="E7" s="2" t="s">
        <v>7</v>
      </c>
      <c r="F7">
        <v>-5</v>
      </c>
    </row>
    <row r="8" spans="1:6">
      <c r="B8" s="2" t="s">
        <v>2</v>
      </c>
      <c r="C8">
        <v>0.05</v>
      </c>
    </row>
    <row r="9" spans="1:6">
      <c r="B9" s="2" t="s">
        <v>30</v>
      </c>
      <c r="C9" s="20">
        <v>0.5</v>
      </c>
    </row>
    <row r="10" spans="1:6">
      <c r="B10" s="2"/>
      <c r="E10" t="s">
        <v>9</v>
      </c>
      <c r="F10" t="s">
        <v>10</v>
      </c>
    </row>
    <row r="11" spans="1:6">
      <c r="A11" s="2" t="s">
        <v>34</v>
      </c>
      <c r="B11" s="2"/>
      <c r="E11">
        <v>300</v>
      </c>
      <c r="F11" s="4">
        <f>-$F$6*(E11^$F$7)</f>
        <v>75937.499999524443</v>
      </c>
    </row>
    <row r="12" spans="1:6">
      <c r="B12" s="2" t="s">
        <v>33</v>
      </c>
      <c r="C12" s="17">
        <v>0.15</v>
      </c>
      <c r="E12">
        <v>325</v>
      </c>
      <c r="F12" s="4">
        <f t="shared" ref="F12:F23" si="0">-$F$6*(E12^$F$7)</f>
        <v>50891.560034478614</v>
      </c>
    </row>
    <row r="13" spans="1:6">
      <c r="B13" s="2" t="s">
        <v>31</v>
      </c>
      <c r="C13" s="14">
        <v>0.4</v>
      </c>
      <c r="E13">
        <v>350</v>
      </c>
      <c r="F13" s="4">
        <f t="shared" si="0"/>
        <v>35133.575295787596</v>
      </c>
    </row>
    <row r="14" spans="1:6">
      <c r="B14" s="2"/>
      <c r="C14" s="12"/>
      <c r="E14">
        <v>375</v>
      </c>
      <c r="F14" s="4">
        <f t="shared" si="0"/>
        <v>24883.199999844172</v>
      </c>
    </row>
    <row r="15" spans="1:6">
      <c r="A15" s="2" t="s">
        <v>3</v>
      </c>
      <c r="C15" s="1"/>
      <c r="D15" s="5"/>
      <c r="E15">
        <v>400</v>
      </c>
      <c r="F15" s="4">
        <f t="shared" si="0"/>
        <v>18020.3247069184</v>
      </c>
    </row>
    <row r="16" spans="1:6">
      <c r="B16" t="s">
        <v>22</v>
      </c>
      <c r="C16" s="1">
        <f>-PMT($C$12/12,$C$7,$C$6-C13*C6)</f>
        <v>519.97992756291228</v>
      </c>
      <c r="D16" s="1"/>
      <c r="E16">
        <v>425</v>
      </c>
      <c r="F16" s="4">
        <f t="shared" si="0"/>
        <v>13308.157088975628</v>
      </c>
    </row>
    <row r="17" spans="2:7">
      <c r="C17" s="1"/>
      <c r="D17" s="1"/>
      <c r="E17" s="10">
        <v>450</v>
      </c>
      <c r="F17" s="11">
        <f t="shared" si="0"/>
        <v>9999.9999999373758</v>
      </c>
    </row>
    <row r="18" spans="2:7">
      <c r="B18" t="s">
        <v>23</v>
      </c>
      <c r="C18" s="1">
        <f>-PMT($C$8/12,$C$7,$C$6)</f>
        <v>749.27242761663433</v>
      </c>
      <c r="D18" s="1"/>
      <c r="E18">
        <v>475</v>
      </c>
      <c r="F18" s="4">
        <f t="shared" si="0"/>
        <v>7631.2296074921351</v>
      </c>
    </row>
    <row r="19" spans="2:7">
      <c r="C19" s="1"/>
      <c r="D19" s="1"/>
      <c r="E19">
        <v>500</v>
      </c>
      <c r="F19" s="4">
        <f t="shared" si="0"/>
        <v>5904.8999999630214</v>
      </c>
    </row>
    <row r="20" spans="2:7">
      <c r="B20" t="s">
        <v>4</v>
      </c>
      <c r="C20" s="1">
        <f>-$F$6*C16^$F$7</f>
        <v>4854.3342072485393</v>
      </c>
      <c r="D20" s="1"/>
      <c r="E20">
        <v>525</v>
      </c>
      <c r="F20" s="4">
        <f t="shared" si="0"/>
        <v>4626.6436603506299</v>
      </c>
    </row>
    <row r="21" spans="2:7">
      <c r="D21" s="1"/>
      <c r="E21">
        <v>550</v>
      </c>
      <c r="F21" s="4">
        <f t="shared" si="0"/>
        <v>3666.4783205090444</v>
      </c>
    </row>
    <row r="22" spans="2:7">
      <c r="B22" t="s">
        <v>24</v>
      </c>
      <c r="C22" s="1">
        <f>C6*(C9-C13)</f>
        <v>2499.9999999999995</v>
      </c>
      <c r="D22" s="1"/>
      <c r="E22">
        <v>575</v>
      </c>
      <c r="F22" s="4">
        <f t="shared" si="0"/>
        <v>2935.7789042444861</v>
      </c>
    </row>
    <row r="23" spans="2:7">
      <c r="C23" s="1"/>
      <c r="E23">
        <v>600</v>
      </c>
      <c r="F23" s="4">
        <f t="shared" si="0"/>
        <v>2373.0468749851389</v>
      </c>
    </row>
    <row r="24" spans="2:7">
      <c r="B24" t="s">
        <v>25</v>
      </c>
      <c r="C24" s="1">
        <f>-PV($C$8/12,$C$7,C16-C18)</f>
        <v>-7650.5050633946357</v>
      </c>
      <c r="D24" s="1"/>
      <c r="F24" s="4"/>
    </row>
    <row r="25" spans="2:7">
      <c r="B25" t="s">
        <v>26</v>
      </c>
      <c r="C25" s="1">
        <f>IF(C22&gt;0,C13*C6,C9*C6)*(1/(1+$C$8)^(C7/12))</f>
        <v>8638.3759853147603</v>
      </c>
      <c r="D25" s="1"/>
      <c r="F25" s="4"/>
    </row>
    <row r="26" spans="2:7">
      <c r="C26" s="1" t="s">
        <v>32</v>
      </c>
      <c r="D26" s="1"/>
      <c r="F26" s="4"/>
    </row>
    <row r="27" spans="2:7">
      <c r="B27" t="s">
        <v>5</v>
      </c>
      <c r="C27" s="1">
        <f>C24+C25</f>
        <v>987.8709219201246</v>
      </c>
      <c r="D27" s="1"/>
      <c r="F27" s="4"/>
    </row>
    <row r="28" spans="2:7">
      <c r="C28" s="1"/>
      <c r="D28" s="1"/>
      <c r="G28" t="s">
        <v>32</v>
      </c>
    </row>
    <row r="29" spans="2:7">
      <c r="B29" t="s">
        <v>6</v>
      </c>
      <c r="C29" s="21">
        <f>C27*C20</f>
        <v>4795455.608623012</v>
      </c>
      <c r="D29" s="1"/>
    </row>
    <row r="30" spans="2:7">
      <c r="C30" s="1"/>
      <c r="D30" s="1"/>
    </row>
    <row r="31" spans="2:7">
      <c r="C31" s="6"/>
      <c r="D31" s="7"/>
    </row>
    <row r="33" spans="2:4">
      <c r="B33" s="2"/>
      <c r="C33" s="1"/>
      <c r="D33" s="1"/>
    </row>
    <row r="34" spans="2:4">
      <c r="B34" s="2"/>
      <c r="C34" s="1"/>
      <c r="D34" s="1"/>
    </row>
  </sheetData>
  <phoneticPr fontId="3" type="noConversion"/>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10"/>
  <dimension ref="A1:F30"/>
  <sheetViews>
    <sheetView showFormulas="1" workbookViewId="0">
      <selection sqref="A1:F30"/>
    </sheetView>
  </sheetViews>
  <sheetFormatPr defaultRowHeight="12.75"/>
  <cols>
    <col min="1" max="1" width="7.85546875" customWidth="1"/>
    <col min="2" max="2" width="13" customWidth="1"/>
    <col min="3" max="3" width="20.28515625" customWidth="1"/>
    <col min="4" max="4" width="9.140625" hidden="1" customWidth="1"/>
    <col min="5" max="5" width="5.140625" customWidth="1"/>
    <col min="6" max="6" width="9.7109375" customWidth="1"/>
  </cols>
  <sheetData>
    <row r="1" spans="1:6">
      <c r="A1" s="2" t="s">
        <v>54</v>
      </c>
      <c r="C1" s="2" t="s">
        <v>27</v>
      </c>
    </row>
    <row r="2" spans="1:6">
      <c r="A2" s="2"/>
    </row>
    <row r="3" spans="1:6">
      <c r="A3" s="3"/>
    </row>
    <row r="4" spans="1:6">
      <c r="A4" s="2"/>
    </row>
    <row r="5" spans="1:6">
      <c r="A5" s="2" t="s">
        <v>0</v>
      </c>
    </row>
    <row r="6" spans="1:6">
      <c r="A6" s="2"/>
      <c r="B6" s="2" t="s">
        <v>28</v>
      </c>
      <c r="C6" s="16">
        <v>25000</v>
      </c>
      <c r="E6" s="2" t="s">
        <v>8</v>
      </c>
      <c r="F6" s="13">
        <v>-1.8452812499884442E+17</v>
      </c>
    </row>
    <row r="7" spans="1:6">
      <c r="A7" s="2"/>
      <c r="B7" s="2" t="s">
        <v>29</v>
      </c>
      <c r="C7">
        <v>36</v>
      </c>
      <c r="E7" s="2" t="s">
        <v>7</v>
      </c>
      <c r="F7">
        <v>-5</v>
      </c>
    </row>
    <row r="8" spans="1:6">
      <c r="A8" s="2"/>
      <c r="B8" s="2" t="s">
        <v>2</v>
      </c>
      <c r="C8">
        <v>0.05</v>
      </c>
    </row>
    <row r="9" spans="1:6">
      <c r="A9" s="2"/>
      <c r="B9" s="2" t="s">
        <v>30</v>
      </c>
      <c r="C9" s="20">
        <v>0.5</v>
      </c>
    </row>
    <row r="10" spans="1:6">
      <c r="A10" s="2"/>
      <c r="B10" s="2"/>
      <c r="E10" t="s">
        <v>9</v>
      </c>
      <c r="F10" t="s">
        <v>10</v>
      </c>
    </row>
    <row r="11" spans="1:6">
      <c r="A11" s="2" t="s">
        <v>34</v>
      </c>
      <c r="B11" s="2"/>
      <c r="E11">
        <v>300</v>
      </c>
      <c r="F11" s="4">
        <f>-$F$6*(E11^$F$7)</f>
        <v>75937.499999524443</v>
      </c>
    </row>
    <row r="12" spans="1:6">
      <c r="A12" s="2"/>
      <c r="B12" s="2" t="s">
        <v>33</v>
      </c>
      <c r="C12" s="17">
        <v>0.15</v>
      </c>
      <c r="E12">
        <v>325</v>
      </c>
      <c r="F12" s="4">
        <f t="shared" ref="F12:F23" si="0">-$F$6*(E12^$F$7)</f>
        <v>50891.560034478614</v>
      </c>
    </row>
    <row r="13" spans="1:6">
      <c r="A13" s="2"/>
      <c r="B13" s="2" t="s">
        <v>31</v>
      </c>
      <c r="C13" s="14">
        <v>0.6</v>
      </c>
      <c r="E13">
        <v>350</v>
      </c>
      <c r="F13" s="4">
        <f t="shared" si="0"/>
        <v>35133.575295787596</v>
      </c>
    </row>
    <row r="14" spans="1:6">
      <c r="A14" s="2"/>
      <c r="B14" s="2"/>
      <c r="C14" s="12"/>
      <c r="E14">
        <v>375</v>
      </c>
      <c r="F14" s="4">
        <f t="shared" si="0"/>
        <v>24883.199999844172</v>
      </c>
    </row>
    <row r="15" spans="1:6">
      <c r="A15" s="2" t="s">
        <v>3</v>
      </c>
      <c r="C15" s="1"/>
      <c r="D15" s="5"/>
      <c r="E15">
        <v>400</v>
      </c>
      <c r="F15" s="4">
        <f t="shared" si="0"/>
        <v>18020.3247069184</v>
      </c>
    </row>
    <row r="16" spans="1:6">
      <c r="A16" s="2"/>
      <c r="B16" t="s">
        <v>22</v>
      </c>
      <c r="C16" s="1">
        <f>-PMT($C$12/12,$C$7,$C$6-C13*C6)</f>
        <v>346.6532850419415</v>
      </c>
      <c r="D16" s="1"/>
      <c r="E16">
        <v>425</v>
      </c>
      <c r="F16" s="4">
        <f t="shared" si="0"/>
        <v>13308.157088975628</v>
      </c>
    </row>
    <row r="17" spans="1:6">
      <c r="A17" s="2"/>
      <c r="C17" s="1"/>
      <c r="D17" s="1"/>
      <c r="E17" s="10">
        <v>450</v>
      </c>
      <c r="F17" s="11">
        <f t="shared" si="0"/>
        <v>9999.9999999373758</v>
      </c>
    </row>
    <row r="18" spans="1:6">
      <c r="A18" s="2"/>
      <c r="B18" t="s">
        <v>23</v>
      </c>
      <c r="C18" s="1">
        <f>-PMT($C$8/12,$C$7,$C$6)</f>
        <v>749.27242761663433</v>
      </c>
      <c r="D18" s="1"/>
      <c r="E18">
        <v>475</v>
      </c>
      <c r="F18" s="4">
        <f t="shared" si="0"/>
        <v>7631.2296074921351</v>
      </c>
    </row>
    <row r="19" spans="1:6">
      <c r="A19" s="2"/>
      <c r="C19" s="1"/>
      <c r="D19" s="1"/>
      <c r="E19">
        <v>500</v>
      </c>
      <c r="F19" s="4">
        <f t="shared" si="0"/>
        <v>5904.8999999630214</v>
      </c>
    </row>
    <row r="20" spans="1:6">
      <c r="A20" s="2"/>
      <c r="B20" t="s">
        <v>4</v>
      </c>
      <c r="C20" s="1">
        <f>-$F$6*C16^$F$7</f>
        <v>36862.600386293598</v>
      </c>
      <c r="D20" s="1"/>
      <c r="E20">
        <v>525</v>
      </c>
      <c r="F20" s="4">
        <f t="shared" si="0"/>
        <v>4626.6436603506299</v>
      </c>
    </row>
    <row r="21" spans="1:6">
      <c r="A21" s="2"/>
      <c r="D21" s="1"/>
      <c r="E21">
        <v>550</v>
      </c>
      <c r="F21" s="4">
        <f t="shared" si="0"/>
        <v>3666.4783205090444</v>
      </c>
    </row>
    <row r="22" spans="1:6">
      <c r="A22" s="2"/>
      <c r="B22" t="s">
        <v>24</v>
      </c>
      <c r="C22" s="1">
        <f>C6*(C9-C13)</f>
        <v>-2499.9999999999995</v>
      </c>
      <c r="D22" s="1"/>
      <c r="E22">
        <v>575</v>
      </c>
      <c r="F22" s="4">
        <f t="shared" si="0"/>
        <v>2935.7789042444861</v>
      </c>
    </row>
    <row r="23" spans="1:6">
      <c r="A23" s="2"/>
      <c r="C23" s="1"/>
      <c r="E23">
        <v>600</v>
      </c>
      <c r="F23" s="4">
        <f t="shared" si="0"/>
        <v>2373.0468749851389</v>
      </c>
    </row>
    <row r="24" spans="1:6">
      <c r="A24" s="2"/>
      <c r="B24" t="s">
        <v>25</v>
      </c>
      <c r="C24" s="1">
        <f>-PV($C$8/12,$C$7,C16-C18)</f>
        <v>-13433.670042263091</v>
      </c>
      <c r="D24" s="1"/>
    </row>
    <row r="25" spans="1:6">
      <c r="A25" s="2"/>
      <c r="B25" t="s">
        <v>26</v>
      </c>
      <c r="C25" s="1">
        <f>IF(C22&gt;0,C13*C6,C9*C6)*(1/(1+$C$8)^(C7/12))</f>
        <v>10797.96998164345</v>
      </c>
      <c r="D25" s="1"/>
    </row>
    <row r="26" spans="1:6">
      <c r="A26" s="2"/>
      <c r="C26" s="1" t="s">
        <v>32</v>
      </c>
      <c r="D26" s="1"/>
    </row>
    <row r="27" spans="1:6">
      <c r="A27" s="2"/>
      <c r="B27" t="s">
        <v>5</v>
      </c>
      <c r="C27" s="1">
        <f>C24+C25</f>
        <v>-2635.7000606196416</v>
      </c>
      <c r="D27" s="1"/>
    </row>
    <row r="28" spans="1:6">
      <c r="A28" s="2"/>
      <c r="C28" s="1"/>
      <c r="D28" s="1"/>
    </row>
    <row r="29" spans="1:6">
      <c r="A29" s="2"/>
      <c r="B29" t="s">
        <v>6</v>
      </c>
      <c r="C29" s="21">
        <f>C27*C20</f>
        <v>-97158758.072751656</v>
      </c>
      <c r="D29" s="1"/>
    </row>
    <row r="30" spans="1:6">
      <c r="A30" s="2"/>
      <c r="C30" s="1"/>
      <c r="D30" s="1"/>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sheetPr codeName="Sheet3"/>
  <dimension ref="A1:B10"/>
  <sheetViews>
    <sheetView workbookViewId="0">
      <selection activeCell="E31" sqref="E31"/>
    </sheetView>
  </sheetViews>
  <sheetFormatPr defaultRowHeight="12.75"/>
  <cols>
    <col min="1" max="1" width="24.85546875" bestFit="1" customWidth="1"/>
    <col min="2" max="2" width="15.42578125" bestFit="1" customWidth="1"/>
  </cols>
  <sheetData>
    <row r="1" spans="1:2">
      <c r="A1" t="s">
        <v>31</v>
      </c>
      <c r="B1" t="s">
        <v>6</v>
      </c>
    </row>
    <row r="2" spans="1:2">
      <c r="A2" s="12">
        <v>0.1</v>
      </c>
      <c r="B2" s="1">
        <v>2035279.7962671099</v>
      </c>
    </row>
    <row r="3" spans="1:2">
      <c r="A3" s="12">
        <v>0.2</v>
      </c>
      <c r="B3" s="1">
        <v>2824421.5514367586</v>
      </c>
    </row>
    <row r="4" spans="1:2">
      <c r="A4" s="12">
        <v>0.3</v>
      </c>
      <c r="B4" s="1">
        <v>3862679.4850468747</v>
      </c>
    </row>
    <row r="5" spans="1:2">
      <c r="A5" s="12">
        <v>0.4</v>
      </c>
      <c r="B5" s="1">
        <v>4795455.6086530425</v>
      </c>
    </row>
    <row r="6" spans="1:2">
      <c r="A6" s="12">
        <v>0.5</v>
      </c>
      <c r="B6" s="1">
        <v>3090838.886588518</v>
      </c>
    </row>
    <row r="7" spans="1:2">
      <c r="A7" s="12">
        <v>0.6</v>
      </c>
      <c r="B7" s="1">
        <v>-97158758.073360115</v>
      </c>
    </row>
    <row r="8" spans="1:2">
      <c r="A8" s="12">
        <v>0.7</v>
      </c>
      <c r="B8" s="1">
        <v>-858600856.19271851</v>
      </c>
    </row>
    <row r="9" spans="1:2">
      <c r="A9" s="12">
        <v>0.8</v>
      </c>
      <c r="B9" s="1">
        <v>-9930920245.0793972</v>
      </c>
    </row>
    <row r="10" spans="1:2">
      <c r="A10" s="12">
        <v>0.9</v>
      </c>
      <c r="B10" s="1">
        <v>-426938887630.25043</v>
      </c>
    </row>
  </sheetData>
  <phoneticPr fontId="3"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4"/>
  <dimension ref="A1:B27"/>
  <sheetViews>
    <sheetView workbookViewId="0">
      <selection activeCell="B19" sqref="B19"/>
    </sheetView>
  </sheetViews>
  <sheetFormatPr defaultRowHeight="12.75"/>
  <cols>
    <col min="1" max="1" width="24.85546875" bestFit="1" customWidth="1"/>
    <col min="2" max="2" width="9.42578125" bestFit="1" customWidth="1"/>
  </cols>
  <sheetData>
    <row r="1" spans="1:2">
      <c r="A1" t="s">
        <v>31</v>
      </c>
      <c r="B1" t="s">
        <v>6</v>
      </c>
    </row>
    <row r="2" spans="1:2">
      <c r="A2" s="15">
        <v>0.25</v>
      </c>
      <c r="B2" s="1">
        <v>3317901.1582454033</v>
      </c>
    </row>
    <row r="3" spans="1:2">
      <c r="A3" s="15">
        <v>0.26</v>
      </c>
      <c r="B3" s="1">
        <v>3423707.2481177794</v>
      </c>
    </row>
    <row r="4" spans="1:2">
      <c r="A4" s="15">
        <v>0.27</v>
      </c>
      <c r="B4" s="1">
        <v>3531437.6859956277</v>
      </c>
    </row>
    <row r="5" spans="1:2">
      <c r="A5" s="15">
        <v>0.28000000000000003</v>
      </c>
      <c r="B5" s="1">
        <v>3640784.041583552</v>
      </c>
    </row>
    <row r="6" spans="1:2">
      <c r="A6" s="15">
        <v>0.28999999999999998</v>
      </c>
      <c r="B6" s="1">
        <v>3751358.6172899222</v>
      </c>
    </row>
    <row r="7" spans="1:2">
      <c r="A7" s="15">
        <v>0.3</v>
      </c>
      <c r="B7" s="1">
        <v>3862679.4850468747</v>
      </c>
    </row>
    <row r="8" spans="1:2">
      <c r="A8" s="15">
        <v>0.31</v>
      </c>
      <c r="B8" s="1">
        <v>3974152.7569568674</v>
      </c>
    </row>
    <row r="9" spans="1:2">
      <c r="A9" s="15">
        <v>0.32</v>
      </c>
      <c r="B9" s="1">
        <v>4085051.5562705253</v>
      </c>
    </row>
    <row r="10" spans="1:2">
      <c r="A10" s="15">
        <v>0.33</v>
      </c>
      <c r="B10" s="1">
        <v>4194491.0455986243</v>
      </c>
    </row>
    <row r="11" spans="1:2">
      <c r="A11" s="15">
        <v>0.34</v>
      </c>
      <c r="B11" s="1">
        <v>4301398.7354956511</v>
      </c>
    </row>
    <row r="12" spans="1:2">
      <c r="A12" s="15">
        <v>0.35</v>
      </c>
      <c r="B12" s="1">
        <v>4404479.132892631</v>
      </c>
    </row>
    <row r="13" spans="1:2">
      <c r="A13" s="15">
        <v>0.36</v>
      </c>
      <c r="B13" s="1">
        <v>4502171.5881121112</v>
      </c>
    </row>
    <row r="14" spans="1:2">
      <c r="A14" s="15">
        <v>0.37</v>
      </c>
      <c r="B14" s="1">
        <v>4592599.9523150381</v>
      </c>
    </row>
    <row r="15" spans="1:2">
      <c r="A15" s="15">
        <v>0.38</v>
      </c>
      <c r="B15" s="1">
        <v>4673512.3527747774</v>
      </c>
    </row>
    <row r="16" spans="1:2">
      <c r="A16" s="15">
        <v>0.39</v>
      </c>
      <c r="B16" s="1">
        <v>4742209.0168632884</v>
      </c>
    </row>
    <row r="17" spans="1:2">
      <c r="A17" s="15">
        <v>0.4</v>
      </c>
      <c r="B17" s="1">
        <v>4795455.6086530425</v>
      </c>
    </row>
    <row r="18" spans="1:2">
      <c r="A18" s="15">
        <v>0.41</v>
      </c>
      <c r="B18" s="1">
        <v>4829378.9610942304</v>
      </c>
    </row>
    <row r="19" spans="1:2">
      <c r="A19" s="18">
        <v>0.42</v>
      </c>
      <c r="B19" s="19">
        <v>4839341.36174348</v>
      </c>
    </row>
    <row r="20" spans="1:2">
      <c r="A20" s="15">
        <v>0.43</v>
      </c>
      <c r="B20" s="1">
        <v>4819788.6423481554</v>
      </c>
    </row>
    <row r="21" spans="1:2">
      <c r="A21" s="15">
        <v>0.44</v>
      </c>
      <c r="B21" s="1">
        <v>4764066.18236739</v>
      </c>
    </row>
    <row r="22" spans="1:2">
      <c r="A22" s="15">
        <v>0.45</v>
      </c>
      <c r="B22" s="1">
        <v>4664195.499162415</v>
      </c>
    </row>
    <row r="23" spans="1:2">
      <c r="A23" s="15">
        <v>0.46</v>
      </c>
      <c r="B23" s="1">
        <v>4510602.2791291494</v>
      </c>
    </row>
    <row r="24" spans="1:2">
      <c r="A24" s="15">
        <v>0.47</v>
      </c>
      <c r="B24" s="1">
        <v>4291784.3947874187</v>
      </c>
    </row>
    <row r="25" spans="1:2">
      <c r="A25" s="15">
        <v>0.48</v>
      </c>
      <c r="B25" s="1">
        <v>3993905.5088844006</v>
      </c>
    </row>
    <row r="26" spans="1:2">
      <c r="A26" s="15">
        <v>0.49</v>
      </c>
      <c r="B26" s="1">
        <v>3600296.0982757062</v>
      </c>
    </row>
    <row r="27" spans="1:2">
      <c r="A27" s="15">
        <v>0.5</v>
      </c>
      <c r="B27" s="1">
        <v>3090838.886588518</v>
      </c>
    </row>
  </sheetData>
  <phoneticPr fontId="3"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6"/>
  <dimension ref="A1:B10"/>
  <sheetViews>
    <sheetView workbookViewId="0">
      <selection activeCell="C30" sqref="C30"/>
    </sheetView>
  </sheetViews>
  <sheetFormatPr defaultRowHeight="12.75"/>
  <cols>
    <col min="1" max="1" width="9.7109375" bestFit="1" customWidth="1"/>
    <col min="2" max="2" width="10.7109375" bestFit="1" customWidth="1"/>
  </cols>
  <sheetData>
    <row r="1" spans="1:2">
      <c r="A1" t="s">
        <v>1</v>
      </c>
      <c r="B1" t="s">
        <v>6</v>
      </c>
    </row>
    <row r="2" spans="1:2">
      <c r="A2" s="17">
        <v>0.1</v>
      </c>
      <c r="B2" s="1">
        <v>-12866570.404719751</v>
      </c>
    </row>
    <row r="3" spans="1:2">
      <c r="A3" s="17">
        <v>0.15</v>
      </c>
      <c r="B3" s="1">
        <v>3090838.886588518</v>
      </c>
    </row>
    <row r="4" spans="1:2">
      <c r="A4" s="17">
        <v>0.2</v>
      </c>
      <c r="B4" s="1">
        <v>11069890.327625353</v>
      </c>
    </row>
    <row r="5" spans="1:2">
      <c r="A5" s="17">
        <v>0.25</v>
      </c>
      <c r="B5" s="1">
        <v>14487246.50720302</v>
      </c>
    </row>
    <row r="6" spans="1:2">
      <c r="A6" s="17">
        <v>0.3</v>
      </c>
      <c r="B6" s="1">
        <v>15364592.888881542</v>
      </c>
    </row>
    <row r="7" spans="1:2">
      <c r="A7" s="17">
        <v>0.35</v>
      </c>
      <c r="B7" s="1">
        <v>14890390.704805365</v>
      </c>
    </row>
    <row r="8" spans="1:2">
      <c r="A8" s="17">
        <v>0.4</v>
      </c>
      <c r="B8" s="1">
        <v>13755404.301265387</v>
      </c>
    </row>
    <row r="9" spans="1:2">
      <c r="A9" s="17">
        <v>0.45</v>
      </c>
      <c r="B9" s="1">
        <v>12353688.873258952</v>
      </c>
    </row>
    <row r="10" spans="1:2">
      <c r="A10" s="17">
        <v>0.5</v>
      </c>
      <c r="B10" s="1">
        <v>10903215.137667723</v>
      </c>
    </row>
  </sheetData>
  <phoneticPr fontId="3"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dimension ref="A1:AA20"/>
  <sheetViews>
    <sheetView workbookViewId="0">
      <selection activeCell="L24" sqref="L24"/>
    </sheetView>
  </sheetViews>
  <sheetFormatPr defaultRowHeight="12.75"/>
  <cols>
    <col min="1" max="1" width="22.42578125" style="34" customWidth="1"/>
    <col min="2" max="27" width="9.5703125" style="34" bestFit="1" customWidth="1"/>
    <col min="28" max="16384" width="9.140625" style="34"/>
  </cols>
  <sheetData>
    <row r="1" spans="1:27">
      <c r="A1" s="33" t="s">
        <v>35</v>
      </c>
    </row>
    <row r="3" spans="1:27">
      <c r="A3" s="34" t="s">
        <v>31</v>
      </c>
      <c r="B3" s="35" t="s">
        <v>33</v>
      </c>
      <c r="C3" s="35"/>
      <c r="D3" s="35"/>
      <c r="E3" s="35"/>
      <c r="F3" s="35"/>
      <c r="G3" s="35"/>
      <c r="H3" s="35"/>
      <c r="I3" s="35"/>
      <c r="J3" s="35"/>
      <c r="K3" s="35"/>
      <c r="L3" s="35"/>
      <c r="M3" s="35"/>
      <c r="N3" s="35"/>
      <c r="O3" s="35"/>
      <c r="P3" s="35"/>
      <c r="Q3" s="35"/>
      <c r="R3" s="35"/>
      <c r="S3" s="35"/>
      <c r="T3" s="35"/>
      <c r="U3" s="35"/>
      <c r="V3" s="35"/>
      <c r="W3" s="35"/>
      <c r="X3" s="35"/>
      <c r="Y3" s="35"/>
      <c r="Z3" s="35"/>
      <c r="AA3" s="35"/>
    </row>
    <row r="4" spans="1:27">
      <c r="B4" s="36">
        <v>0.4</v>
      </c>
      <c r="C4" s="36">
        <v>0.41000000000000003</v>
      </c>
      <c r="D4" s="36">
        <v>0.42000000000000004</v>
      </c>
      <c r="E4" s="36">
        <v>0.43000000000000005</v>
      </c>
      <c r="F4" s="36">
        <v>0.44000000000000006</v>
      </c>
      <c r="G4" s="36">
        <v>0.45000000000000007</v>
      </c>
      <c r="H4" s="36">
        <v>0.46000000000000008</v>
      </c>
      <c r="I4" s="36">
        <v>0.47000000000000008</v>
      </c>
      <c r="J4" s="36">
        <v>0.48000000000000009</v>
      </c>
      <c r="K4" s="36">
        <v>0.4900000000000001</v>
      </c>
      <c r="L4" s="36">
        <v>0.50000000000000011</v>
      </c>
      <c r="M4" s="36">
        <v>0.51000000000000012</v>
      </c>
      <c r="N4" s="36">
        <v>0.52000000000000013</v>
      </c>
      <c r="O4" s="36">
        <v>0.53000000000000014</v>
      </c>
      <c r="P4" s="36">
        <v>0.54000000000000015</v>
      </c>
      <c r="Q4" s="36">
        <v>0.55000000000000016</v>
      </c>
      <c r="R4" s="36">
        <v>0.56000000000000016</v>
      </c>
      <c r="S4" s="36">
        <v>0.57000000000000017</v>
      </c>
      <c r="T4" s="36">
        <v>0.58000000000000018</v>
      </c>
      <c r="U4" s="36">
        <v>0.59000000000000019</v>
      </c>
      <c r="V4" s="36">
        <v>0.6000000000000002</v>
      </c>
      <c r="W4" s="36">
        <v>0.61000000000000021</v>
      </c>
      <c r="X4" s="36">
        <v>0.62000000000000022</v>
      </c>
      <c r="Y4" s="36">
        <v>0.63000000000000023</v>
      </c>
      <c r="Z4" s="36">
        <v>0.64000000000000024</v>
      </c>
      <c r="AA4" s="36">
        <v>0.65</v>
      </c>
    </row>
    <row r="5" spans="1:27">
      <c r="A5" s="37">
        <v>0.5</v>
      </c>
      <c r="B5" s="38">
        <v>13755404.300000001</v>
      </c>
      <c r="C5" s="38">
        <v>13487458.01</v>
      </c>
      <c r="D5" s="38">
        <v>13211524.93</v>
      </c>
      <c r="E5" s="38">
        <v>12929500.539999999</v>
      </c>
      <c r="F5" s="38">
        <v>12643061.75</v>
      </c>
      <c r="G5" s="38">
        <v>12353688.869999999</v>
      </c>
      <c r="H5" s="38">
        <v>12062685.58</v>
      </c>
      <c r="I5" s="38">
        <v>11771196.800000001</v>
      </c>
      <c r="J5" s="38">
        <v>11480224.91</v>
      </c>
      <c r="K5" s="38">
        <v>11190644.42</v>
      </c>
      <c r="L5" s="38">
        <v>10903215.140000001</v>
      </c>
      <c r="M5" s="38">
        <v>10618594.1</v>
      </c>
      <c r="N5" s="38">
        <v>10337346.32</v>
      </c>
      <c r="O5" s="38">
        <v>10059954.539999999</v>
      </c>
      <c r="P5" s="38">
        <v>9786827.9299999997</v>
      </c>
      <c r="Q5" s="38">
        <v>9518309.9900000002</v>
      </c>
      <c r="R5" s="38">
        <v>9254685.7200000007</v>
      </c>
      <c r="S5" s="38">
        <v>8996187.9800000004</v>
      </c>
      <c r="T5" s="38">
        <v>8743003.3100000005</v>
      </c>
      <c r="U5" s="38">
        <v>8495277.1199999992</v>
      </c>
      <c r="V5" s="38">
        <v>8253118.4000000004</v>
      </c>
      <c r="W5" s="38">
        <v>8016603.9100000001</v>
      </c>
      <c r="X5" s="38">
        <v>7785782.0099999998</v>
      </c>
      <c r="Y5" s="38">
        <v>7560676.0599999996</v>
      </c>
      <c r="Z5" s="38">
        <v>7341287.5099999998</v>
      </c>
      <c r="AA5" s="38">
        <v>7127598.6200000001</v>
      </c>
    </row>
    <row r="6" spans="1:27">
      <c r="A6" s="37">
        <v>0.51</v>
      </c>
      <c r="B6" s="38">
        <v>14175949.52</v>
      </c>
      <c r="C6" s="38">
        <v>13928702.09</v>
      </c>
      <c r="D6" s="38">
        <v>13670013.33</v>
      </c>
      <c r="E6" s="38">
        <v>13402131.18</v>
      </c>
      <c r="F6" s="38">
        <v>13127052.34</v>
      </c>
      <c r="G6" s="38">
        <v>12846547.279999999</v>
      </c>
      <c r="H6" s="38">
        <v>12562182.800000001</v>
      </c>
      <c r="I6" s="38">
        <v>12275342.42</v>
      </c>
      <c r="J6" s="38">
        <v>11987244.83</v>
      </c>
      <c r="K6" s="38">
        <v>11698960.52</v>
      </c>
      <c r="L6" s="38">
        <v>11411426.85</v>
      </c>
      <c r="M6" s="38">
        <v>11125461.619999999</v>
      </c>
      <c r="N6" s="38">
        <v>10841775.369999999</v>
      </c>
      <c r="O6" s="38">
        <v>10560982.449999999</v>
      </c>
      <c r="P6" s="38">
        <v>10283611.050000001</v>
      </c>
      <c r="Q6" s="38">
        <v>10010112.23</v>
      </c>
      <c r="R6" s="38">
        <v>9740868.0899999999</v>
      </c>
      <c r="S6" s="38">
        <v>9476199.1300000008</v>
      </c>
      <c r="T6" s="38">
        <v>9216370.9100000001</v>
      </c>
      <c r="U6" s="38">
        <v>8961600.0199999996</v>
      </c>
      <c r="V6" s="38">
        <v>8712059.5299999993</v>
      </c>
      <c r="W6" s="38">
        <v>8467883.7899999991</v>
      </c>
      <c r="X6" s="38">
        <v>8229172.8899999997</v>
      </c>
      <c r="Y6" s="38">
        <v>7995996.5999999996</v>
      </c>
      <c r="Z6" s="38">
        <v>7768397.9100000001</v>
      </c>
      <c r="AA6" s="38">
        <v>7546396.2199999997</v>
      </c>
    </row>
    <row r="7" spans="1:27">
      <c r="A7" s="37">
        <v>0.52</v>
      </c>
      <c r="B7" s="38">
        <v>14560785.390000001</v>
      </c>
      <c r="C7" s="38">
        <v>14341207.4</v>
      </c>
      <c r="D7" s="38">
        <v>14106057.01</v>
      </c>
      <c r="E7" s="38">
        <v>13857993.630000001</v>
      </c>
      <c r="F7" s="38">
        <v>13599387.75</v>
      </c>
      <c r="G7" s="38">
        <v>13332349.32</v>
      </c>
      <c r="H7" s="38">
        <v>13058753.4</v>
      </c>
      <c r="I7" s="38">
        <v>12780263.35</v>
      </c>
      <c r="J7" s="38">
        <v>12498351.869999999</v>
      </c>
      <c r="K7" s="38">
        <v>12214319.949999999</v>
      </c>
      <c r="L7" s="38">
        <v>11929314.039999999</v>
      </c>
      <c r="M7" s="38">
        <v>11644341.550000001</v>
      </c>
      <c r="N7" s="38">
        <v>11360284.9</v>
      </c>
      <c r="O7" s="38">
        <v>11077914.220000001</v>
      </c>
      <c r="P7" s="38">
        <v>10797898.789999999</v>
      </c>
      <c r="Q7" s="38">
        <v>10520817.380000001</v>
      </c>
      <c r="R7" s="38">
        <v>10247167.689999999</v>
      </c>
      <c r="S7" s="38">
        <v>9977374.7300000004</v>
      </c>
      <c r="T7" s="38">
        <v>9711798.5199999996</v>
      </c>
      <c r="U7" s="38">
        <v>9450740.9499999993</v>
      </c>
      <c r="V7" s="38">
        <v>9194452.0600000005</v>
      </c>
      <c r="W7" s="38">
        <v>8943135.6199999992</v>
      </c>
      <c r="X7" s="38">
        <v>8696954.2300000004</v>
      </c>
      <c r="Y7" s="38">
        <v>8456033.9100000001</v>
      </c>
      <c r="Z7" s="38">
        <v>8220468.21</v>
      </c>
      <c r="AA7" s="38">
        <v>7990321.9400000004</v>
      </c>
    </row>
    <row r="8" spans="1:27">
      <c r="A8" s="37">
        <v>0.53</v>
      </c>
      <c r="B8" s="38">
        <v>14894315.619999999</v>
      </c>
      <c r="C8" s="38">
        <v>14710935.1</v>
      </c>
      <c r="D8" s="38">
        <v>14507044.300000001</v>
      </c>
      <c r="E8" s="38">
        <v>14285783.800000001</v>
      </c>
      <c r="F8" s="38">
        <v>14049961.609999999</v>
      </c>
      <c r="G8" s="38">
        <v>13802085.43</v>
      </c>
      <c r="H8" s="38">
        <v>13544391.890000001</v>
      </c>
      <c r="I8" s="38">
        <v>13278873</v>
      </c>
      <c r="J8" s="38">
        <v>13007300.1</v>
      </c>
      <c r="K8" s="38">
        <v>12731245.529999999</v>
      </c>
      <c r="L8" s="38">
        <v>12452102.189999999</v>
      </c>
      <c r="M8" s="38">
        <v>12171101.32</v>
      </c>
      <c r="N8" s="38">
        <v>11889328.560000001</v>
      </c>
      <c r="O8" s="38">
        <v>11607738.439999999</v>
      </c>
      <c r="P8" s="38">
        <v>11327167.550000001</v>
      </c>
      <c r="Q8" s="38">
        <v>11048346.42</v>
      </c>
      <c r="R8" s="38">
        <v>10771910.279999999</v>
      </c>
      <c r="S8" s="38">
        <v>10498408.789999999</v>
      </c>
      <c r="T8" s="38">
        <v>10228314.810000001</v>
      </c>
      <c r="U8" s="38">
        <v>9962032.4100000001</v>
      </c>
      <c r="V8" s="38">
        <v>9699904.0099999998</v>
      </c>
      <c r="W8" s="38">
        <v>9442216.9100000001</v>
      </c>
      <c r="X8" s="38">
        <v>9189209.1400000006</v>
      </c>
      <c r="Y8" s="38">
        <v>8941074.7799999993</v>
      </c>
      <c r="Z8" s="38">
        <v>8697968.7599999998</v>
      </c>
      <c r="AA8" s="38">
        <v>8460011.1600000001</v>
      </c>
    </row>
    <row r="9" spans="1:27">
      <c r="A9" s="37">
        <v>0.54</v>
      </c>
      <c r="B9" s="38">
        <v>15156743.25</v>
      </c>
      <c r="C9" s="38">
        <v>15019993.09</v>
      </c>
      <c r="D9" s="38">
        <v>14856830.65</v>
      </c>
      <c r="E9" s="38">
        <v>14670960.130000001</v>
      </c>
      <c r="F9" s="38">
        <v>14465702.460000001</v>
      </c>
      <c r="G9" s="38">
        <v>14244032.130000001</v>
      </c>
      <c r="H9" s="38">
        <v>14008610.560000001</v>
      </c>
      <c r="I9" s="38">
        <v>13761816.24</v>
      </c>
      <c r="J9" s="38">
        <v>13505772.109999999</v>
      </c>
      <c r="K9" s="38">
        <v>13242370.32</v>
      </c>
      <c r="L9" s="38">
        <v>12973294.65</v>
      </c>
      <c r="M9" s="38">
        <v>12700040.84</v>
      </c>
      <c r="N9" s="38">
        <v>12423934.939999999</v>
      </c>
      <c r="O9" s="38">
        <v>12146150.029999999</v>
      </c>
      <c r="P9" s="38">
        <v>11867721.25</v>
      </c>
      <c r="Q9" s="38">
        <v>11589559.470000001</v>
      </c>
      <c r="R9" s="38">
        <v>11312463.699999999</v>
      </c>
      <c r="S9" s="38">
        <v>11037132.23</v>
      </c>
      <c r="T9" s="38">
        <v>10764172.800000001</v>
      </c>
      <c r="U9" s="38">
        <v>10494111.77</v>
      </c>
      <c r="V9" s="38">
        <v>10227402.41</v>
      </c>
      <c r="W9" s="38">
        <v>9964432.4600000009</v>
      </c>
      <c r="X9" s="38">
        <v>9705530.8599999994</v>
      </c>
      <c r="Y9" s="38">
        <v>9450973.9499999993</v>
      </c>
      <c r="Z9" s="38">
        <v>9200991.0199999996</v>
      </c>
      <c r="AA9" s="38">
        <v>8955769.3200000003</v>
      </c>
    </row>
    <row r="10" spans="1:27">
      <c r="A10" s="37">
        <v>0.55000000000000004</v>
      </c>
      <c r="B10" s="38">
        <v>15322970.26</v>
      </c>
      <c r="C10" s="38">
        <v>15245618.73</v>
      </c>
      <c r="D10" s="38">
        <v>15134798.199999999</v>
      </c>
      <c r="E10" s="38">
        <v>14994874.25</v>
      </c>
      <c r="F10" s="38">
        <v>14829770.32</v>
      </c>
      <c r="G10" s="38">
        <v>14643009.66</v>
      </c>
      <c r="H10" s="38">
        <v>14437753.539999999</v>
      </c>
      <c r="I10" s="38">
        <v>14216835.699999999</v>
      </c>
      <c r="J10" s="38">
        <v>13982793.67</v>
      </c>
      <c r="K10" s="38">
        <v>13737897.16</v>
      </c>
      <c r="L10" s="38">
        <v>13484173.68</v>
      </c>
      <c r="M10" s="38">
        <v>13223431.9</v>
      </c>
      <c r="N10" s="38">
        <v>12957282.73</v>
      </c>
      <c r="O10" s="38">
        <v>12687158.449999999</v>
      </c>
      <c r="P10" s="38">
        <v>12414330.07</v>
      </c>
      <c r="Q10" s="38">
        <v>12139923.02</v>
      </c>
      <c r="R10" s="38">
        <v>11864931.380000001</v>
      </c>
      <c r="S10" s="38">
        <v>11590230.84</v>
      </c>
      <c r="T10" s="38">
        <v>11316590.33</v>
      </c>
      <c r="U10" s="38">
        <v>11044682.68</v>
      </c>
      <c r="V10" s="38">
        <v>10775094.16</v>
      </c>
      <c r="W10" s="38">
        <v>10508333.210000001</v>
      </c>
      <c r="X10" s="38">
        <v>10244838.310000001</v>
      </c>
      <c r="Y10" s="38">
        <v>9984985.1300000008</v>
      </c>
      <c r="Z10" s="38">
        <v>9729092.9399999995</v>
      </c>
      <c r="AA10" s="38">
        <v>9477430.5299999993</v>
      </c>
    </row>
    <row r="11" spans="1:27">
      <c r="A11" s="37">
        <v>0.56000000000000005</v>
      </c>
      <c r="B11" s="38">
        <v>15361193.310000001</v>
      </c>
      <c r="C11" s="38">
        <v>15358879.43</v>
      </c>
      <c r="D11" s="38">
        <v>15314653.41</v>
      </c>
      <c r="E11" s="38">
        <v>15233658.59</v>
      </c>
      <c r="F11" s="38">
        <v>15120527.460000001</v>
      </c>
      <c r="G11" s="38">
        <v>14979429.720000001</v>
      </c>
      <c r="H11" s="38">
        <v>14814115.92</v>
      </c>
      <c r="I11" s="38">
        <v>14627957.050000001</v>
      </c>
      <c r="J11" s="38">
        <v>14423980.390000001</v>
      </c>
      <c r="K11" s="38">
        <v>14204902.050000001</v>
      </c>
      <c r="L11" s="38">
        <v>13973156.439999999</v>
      </c>
      <c r="M11" s="38">
        <v>13730923.050000001</v>
      </c>
      <c r="N11" s="38">
        <v>13480150.74</v>
      </c>
      <c r="O11" s="38">
        <v>13222579.689999999</v>
      </c>
      <c r="P11" s="38">
        <v>12959761.42</v>
      </c>
      <c r="Q11" s="38">
        <v>12693076.84</v>
      </c>
      <c r="R11" s="38">
        <v>12423752.75</v>
      </c>
      <c r="S11" s="38">
        <v>12152876.66</v>
      </c>
      <c r="T11" s="38">
        <v>11881410.33</v>
      </c>
      <c r="U11" s="38">
        <v>11610202.060000001</v>
      </c>
      <c r="V11" s="38">
        <v>11339997.74</v>
      </c>
      <c r="W11" s="38">
        <v>11071450.949999999</v>
      </c>
      <c r="X11" s="38">
        <v>10805132.130000001</v>
      </c>
      <c r="Y11" s="38">
        <v>10541536.82</v>
      </c>
      <c r="Z11" s="38">
        <v>10281093.18</v>
      </c>
      <c r="AA11" s="38">
        <v>10024168.810000001</v>
      </c>
    </row>
    <row r="12" spans="1:27">
      <c r="A12" s="37">
        <v>0.57000000000000006</v>
      </c>
      <c r="B12" s="38">
        <v>15231104.939999999</v>
      </c>
      <c r="C12" s="38">
        <v>15323006.74</v>
      </c>
      <c r="D12" s="38">
        <v>15362884.23</v>
      </c>
      <c r="E12" s="38">
        <v>15356797.4</v>
      </c>
      <c r="F12" s="38">
        <v>15310215.050000001</v>
      </c>
      <c r="G12" s="38">
        <v>15228069.960000001</v>
      </c>
      <c r="H12" s="38">
        <v>15114808.93</v>
      </c>
      <c r="I12" s="38">
        <v>14974438.220000001</v>
      </c>
      <c r="J12" s="38">
        <v>14810564.75</v>
      </c>
      <c r="K12" s="38">
        <v>14626433.48</v>
      </c>
      <c r="L12" s="38">
        <v>14424961.35</v>
      </c>
      <c r="M12" s="38">
        <v>14208768.060000001</v>
      </c>
      <c r="N12" s="38">
        <v>13980204.060000001</v>
      </c>
      <c r="O12" s="38">
        <v>13741375.84</v>
      </c>
      <c r="P12" s="38">
        <v>13494169.050000001</v>
      </c>
      <c r="Q12" s="38">
        <v>13240269.310000001</v>
      </c>
      <c r="R12" s="38">
        <v>12981181.24</v>
      </c>
      <c r="S12" s="38">
        <v>12718245.66</v>
      </c>
      <c r="T12" s="38">
        <v>12452655.25</v>
      </c>
      <c r="U12" s="38">
        <v>12185468.699999999</v>
      </c>
      <c r="V12" s="38">
        <v>11917623.609999999</v>
      </c>
      <c r="W12" s="38">
        <v>11649948.199999999</v>
      </c>
      <c r="X12" s="38">
        <v>11383171.890000001</v>
      </c>
      <c r="Y12" s="38">
        <v>11117934.970000001</v>
      </c>
      <c r="Z12" s="38">
        <v>10854797.310000001</v>
      </c>
      <c r="AA12" s="38">
        <v>10594246.300000001</v>
      </c>
    </row>
    <row r="13" spans="1:27">
      <c r="A13" s="37">
        <v>0.58000000000000007</v>
      </c>
      <c r="B13" s="38">
        <v>14881580.18</v>
      </c>
      <c r="C13" s="38">
        <v>15091252.07</v>
      </c>
      <c r="D13" s="38">
        <v>15236772.49</v>
      </c>
      <c r="E13" s="38">
        <v>15325284.390000001</v>
      </c>
      <c r="F13" s="38">
        <v>15363245.34</v>
      </c>
      <c r="G13" s="38">
        <v>15356490.970000001</v>
      </c>
      <c r="H13" s="38">
        <v>15310292.560000001</v>
      </c>
      <c r="I13" s="38">
        <v>15229409.23</v>
      </c>
      <c r="J13" s="38">
        <v>15118135.449999999</v>
      </c>
      <c r="K13" s="38">
        <v>14980344.029999999</v>
      </c>
      <c r="L13" s="38">
        <v>14819525.300000001</v>
      </c>
      <c r="M13" s="38">
        <v>14638822.58</v>
      </c>
      <c r="N13" s="38">
        <v>14441064.439999999</v>
      </c>
      <c r="O13" s="38">
        <v>14228794.02</v>
      </c>
      <c r="P13" s="38">
        <v>14004295.609999999</v>
      </c>
      <c r="Q13" s="38">
        <v>13769618.82</v>
      </c>
      <c r="R13" s="38">
        <v>13526600.560000001</v>
      </c>
      <c r="S13" s="38">
        <v>13276884.99</v>
      </c>
      <c r="T13" s="38">
        <v>13021941.609999999</v>
      </c>
      <c r="U13" s="38">
        <v>12763081.75</v>
      </c>
      <c r="V13" s="38">
        <v>12501473.52</v>
      </c>
      <c r="W13" s="38">
        <v>12238155.4</v>
      </c>
      <c r="X13" s="38">
        <v>11974048.59</v>
      </c>
      <c r="Y13" s="38">
        <v>11709968.210000001</v>
      </c>
      <c r="Z13" s="38">
        <v>11446633.529999999</v>
      </c>
      <c r="AA13" s="38">
        <v>11184677.15</v>
      </c>
    </row>
    <row r="14" spans="1:27">
      <c r="A14" s="37">
        <v>0.59000000000000008</v>
      </c>
      <c r="B14" s="38">
        <v>14247688.59</v>
      </c>
      <c r="C14" s="38">
        <v>14604115.039999999</v>
      </c>
      <c r="D14" s="38">
        <v>14881822.74</v>
      </c>
      <c r="E14" s="38">
        <v>15089237.390000001</v>
      </c>
      <c r="F14" s="38">
        <v>15233988.58</v>
      </c>
      <c r="G14" s="38">
        <v>15322982.949999999</v>
      </c>
      <c r="H14" s="38">
        <v>15362470.460000001</v>
      </c>
      <c r="I14" s="38">
        <v>15358104.67</v>
      </c>
      <c r="J14" s="38">
        <v>15314997.51</v>
      </c>
      <c r="K14" s="38">
        <v>15237768.939999999</v>
      </c>
      <c r="L14" s="38">
        <v>15130592.189999999</v>
      </c>
      <c r="M14" s="38">
        <v>14997234.77</v>
      </c>
      <c r="N14" s="38">
        <v>14841095.779999999</v>
      </c>
      <c r="O14" s="38">
        <v>14665239.84</v>
      </c>
      <c r="P14" s="38">
        <v>14472427.859999999</v>
      </c>
      <c r="Q14" s="38">
        <v>14265145.109999999</v>
      </c>
      <c r="R14" s="38">
        <v>14045626.640000001</v>
      </c>
      <c r="S14" s="38">
        <v>13815880.439999999</v>
      </c>
      <c r="T14" s="38">
        <v>13577708.5</v>
      </c>
      <c r="U14" s="38">
        <v>13332725.93</v>
      </c>
      <c r="V14" s="38">
        <v>13082378.390000001</v>
      </c>
      <c r="W14" s="38">
        <v>12827957.890000001</v>
      </c>
      <c r="X14" s="38">
        <v>12570617.15</v>
      </c>
      <c r="Y14" s="38">
        <v>12311382.76</v>
      </c>
      <c r="Z14" s="38">
        <v>12051166.98</v>
      </c>
      <c r="AA14" s="38">
        <v>11790778.640000001</v>
      </c>
    </row>
    <row r="15" spans="1:27">
      <c r="A15" s="37">
        <v>0.60000000000000009</v>
      </c>
      <c r="B15" s="38">
        <v>13246817.369999999</v>
      </c>
      <c r="C15" s="38">
        <v>13785744.619999999</v>
      </c>
      <c r="D15" s="38">
        <v>14228421.140000001</v>
      </c>
      <c r="E15" s="38">
        <v>14584796.310000001</v>
      </c>
      <c r="F15" s="38">
        <v>14863892.84</v>
      </c>
      <c r="G15" s="38">
        <v>15073891.23</v>
      </c>
      <c r="H15" s="38">
        <v>15222206.390000001</v>
      </c>
      <c r="I15" s="38">
        <v>15315557.310000001</v>
      </c>
      <c r="J15" s="38">
        <v>15360030.390000001</v>
      </c>
      <c r="K15" s="38">
        <v>15361136.970000001</v>
      </c>
      <c r="L15" s="38">
        <v>15323865.640000001</v>
      </c>
      <c r="M15" s="38">
        <v>15252729.82</v>
      </c>
      <c r="N15" s="38">
        <v>15151811.01</v>
      </c>
      <c r="O15" s="38">
        <v>15024798.119999999</v>
      </c>
      <c r="P15" s="38">
        <v>14875023.210000001</v>
      </c>
      <c r="Q15" s="38">
        <v>14705494.060000001</v>
      </c>
      <c r="R15" s="38">
        <v>14518923.77</v>
      </c>
      <c r="S15" s="38">
        <v>14317757.67</v>
      </c>
      <c r="T15" s="38">
        <v>14104197.82</v>
      </c>
      <c r="U15" s="38">
        <v>13880225.32</v>
      </c>
      <c r="V15" s="38">
        <v>13647620.560000001</v>
      </c>
      <c r="W15" s="38">
        <v>13407981.720000001</v>
      </c>
      <c r="X15" s="38">
        <v>13162741.539999999</v>
      </c>
      <c r="Y15" s="38">
        <v>12913182.6</v>
      </c>
      <c r="Z15" s="38">
        <v>12660451.279999999</v>
      </c>
      <c r="AA15" s="38">
        <v>12405570.34</v>
      </c>
    </row>
    <row r="16" spans="1:27">
      <c r="A16" s="37">
        <v>0.6100000000000001</v>
      </c>
      <c r="B16" s="38">
        <v>11773616.57</v>
      </c>
      <c r="C16" s="38">
        <v>12539243.619999999</v>
      </c>
      <c r="D16" s="38">
        <v>13187473.17</v>
      </c>
      <c r="E16" s="38">
        <v>13730069.949999999</v>
      </c>
      <c r="F16" s="38">
        <v>14177717.550000001</v>
      </c>
      <c r="G16" s="38">
        <v>14540116.130000001</v>
      </c>
      <c r="H16" s="38">
        <v>14826071.26</v>
      </c>
      <c r="I16" s="38">
        <v>15043574.68</v>
      </c>
      <c r="J16" s="38">
        <v>15199877.75</v>
      </c>
      <c r="K16" s="38">
        <v>15301558.18</v>
      </c>
      <c r="L16" s="38">
        <v>15354580.779999999</v>
      </c>
      <c r="M16" s="38">
        <v>15364352.76</v>
      </c>
      <c r="N16" s="38">
        <v>15335773.939999999</v>
      </c>
      <c r="O16" s="38">
        <v>15273282.51</v>
      </c>
      <c r="P16" s="38">
        <v>15180896.66</v>
      </c>
      <c r="Q16" s="38">
        <v>15062252.460000001</v>
      </c>
      <c r="R16" s="38">
        <v>14920638.359999999</v>
      </c>
      <c r="S16" s="38">
        <v>14759026.560000001</v>
      </c>
      <c r="T16" s="38">
        <v>14580101.609999999</v>
      </c>
      <c r="U16" s="38">
        <v>14386286.43</v>
      </c>
      <c r="V16" s="38">
        <v>14179766</v>
      </c>
      <c r="W16" s="38">
        <v>13962508.98</v>
      </c>
      <c r="X16" s="38">
        <v>13736287.300000001</v>
      </c>
      <c r="Y16" s="38">
        <v>13502694.119999999</v>
      </c>
      <c r="Z16" s="38">
        <v>13263160.109999999</v>
      </c>
      <c r="AA16" s="38">
        <v>13018968.300000001</v>
      </c>
    </row>
    <row r="17" spans="1:27">
      <c r="A17" s="37">
        <v>0.62000000000000011</v>
      </c>
      <c r="B17" s="38">
        <v>9693374.4100000001</v>
      </c>
      <c r="C17" s="38">
        <v>10740510.75</v>
      </c>
      <c r="D17" s="38">
        <v>11644678.810000001</v>
      </c>
      <c r="E17" s="38">
        <v>12419813.210000001</v>
      </c>
      <c r="F17" s="38">
        <v>13078583.9</v>
      </c>
      <c r="G17" s="38">
        <v>13632509.74</v>
      </c>
      <c r="H17" s="38">
        <v>14092061.65</v>
      </c>
      <c r="I17" s="38">
        <v>14466756.51</v>
      </c>
      <c r="J17" s="38">
        <v>14765242.6</v>
      </c>
      <c r="K17" s="38">
        <v>14995377.23</v>
      </c>
      <c r="L17" s="38">
        <v>15164297.539999999</v>
      </c>
      <c r="M17" s="38">
        <v>15278484.789999999</v>
      </c>
      <c r="N17" s="38">
        <v>15343822.99</v>
      </c>
      <c r="O17" s="38">
        <v>15365652.199999999</v>
      </c>
      <c r="P17" s="38">
        <v>15348817.16</v>
      </c>
      <c r="Q17" s="38">
        <v>15297711.43</v>
      </c>
      <c r="R17" s="38">
        <v>15216317.77</v>
      </c>
      <c r="S17" s="38">
        <v>15108244.779999999</v>
      </c>
      <c r="T17" s="38">
        <v>14976760.33</v>
      </c>
      <c r="U17" s="38">
        <v>14824822.060000001</v>
      </c>
      <c r="V17" s="38">
        <v>14655105.1</v>
      </c>
      <c r="W17" s="38">
        <v>14470027.369999999</v>
      </c>
      <c r="X17" s="38">
        <v>14271772.66</v>
      </c>
      <c r="Y17" s="38">
        <v>14062311.630000001</v>
      </c>
      <c r="Z17" s="38">
        <v>13843420.93</v>
      </c>
      <c r="AA17" s="38">
        <v>13616700.73</v>
      </c>
    </row>
    <row r="18" spans="1:27">
      <c r="A18" s="37">
        <v>0.63000000000000012</v>
      </c>
      <c r="B18" s="38">
        <v>6833287.2199999997</v>
      </c>
      <c r="C18" s="38">
        <v>8230120.7000000002</v>
      </c>
      <c r="D18" s="38">
        <v>9452978.8699999992</v>
      </c>
      <c r="E18" s="38">
        <v>10518399</v>
      </c>
      <c r="F18" s="38">
        <v>11441434.99</v>
      </c>
      <c r="G18" s="38">
        <v>12235789.609999999</v>
      </c>
      <c r="H18" s="38">
        <v>12913934.82</v>
      </c>
      <c r="I18" s="38">
        <v>13487221.24</v>
      </c>
      <c r="J18" s="38">
        <v>13965977.75</v>
      </c>
      <c r="K18" s="38">
        <v>14359602.210000001</v>
      </c>
      <c r="L18" s="38">
        <v>14676644.050000001</v>
      </c>
      <c r="M18" s="38">
        <v>14924879.43</v>
      </c>
      <c r="N18" s="38">
        <v>15111379.699999999</v>
      </c>
      <c r="O18" s="38">
        <v>15242573.869999999</v>
      </c>
      <c r="P18" s="38">
        <v>15324305.35</v>
      </c>
      <c r="Q18" s="38">
        <v>15361883.77</v>
      </c>
      <c r="R18" s="38">
        <v>15360132.189999999</v>
      </c>
      <c r="S18" s="38">
        <v>15323430.09</v>
      </c>
      <c r="T18" s="38">
        <v>15255752.609999999</v>
      </c>
      <c r="U18" s="38">
        <v>15160706.27</v>
      </c>
      <c r="V18" s="38">
        <v>15041561.57</v>
      </c>
      <c r="W18" s="38">
        <v>14901282.75</v>
      </c>
      <c r="X18" s="38">
        <v>14742554.859999999</v>
      </c>
      <c r="Y18" s="38">
        <v>14567808.52</v>
      </c>
      <c r="Z18" s="38">
        <v>14379242.439999999</v>
      </c>
      <c r="AA18" s="38">
        <v>14178844.07</v>
      </c>
    </row>
    <row r="19" spans="1:27">
      <c r="A19" s="37">
        <v>0.64000000000000012</v>
      </c>
      <c r="B19" s="38">
        <v>2970887.41</v>
      </c>
      <c r="C19" s="38">
        <v>4802554.37</v>
      </c>
      <c r="D19" s="38">
        <v>6422530.1600000001</v>
      </c>
      <c r="E19" s="38">
        <v>7850485.3700000001</v>
      </c>
      <c r="F19" s="38">
        <v>9104345.5299999993</v>
      </c>
      <c r="G19" s="38">
        <v>10200445.58</v>
      </c>
      <c r="H19" s="38">
        <v>11153670.609999999</v>
      </c>
      <c r="I19" s="38">
        <v>11977583.91</v>
      </c>
      <c r="J19" s="38">
        <v>12684543.550000001</v>
      </c>
      <c r="K19" s="38">
        <v>13285808.630000001</v>
      </c>
      <c r="L19" s="38">
        <v>13791635.93</v>
      </c>
      <c r="M19" s="38">
        <v>14211368.1</v>
      </c>
      <c r="N19" s="38">
        <v>14553513.960000001</v>
      </c>
      <c r="O19" s="38">
        <v>14825821.640000001</v>
      </c>
      <c r="P19" s="38">
        <v>15035345.310000001</v>
      </c>
      <c r="Q19" s="38">
        <v>15188506.039999999</v>
      </c>
      <c r="R19" s="38">
        <v>15291147.18</v>
      </c>
      <c r="S19" s="38">
        <v>15348584.99</v>
      </c>
      <c r="T19" s="38">
        <v>15365654.77</v>
      </c>
      <c r="U19" s="38">
        <v>15346752.880000001</v>
      </c>
      <c r="V19" s="38">
        <v>15295875.23</v>
      </c>
      <c r="W19" s="38">
        <v>15216652.220000001</v>
      </c>
      <c r="X19" s="38">
        <v>15112380.779999999</v>
      </c>
      <c r="Y19" s="38">
        <v>14986053.529999999</v>
      </c>
      <c r="Z19" s="38">
        <v>14840385.41</v>
      </c>
      <c r="AA19" s="38">
        <v>14677838.02</v>
      </c>
    </row>
    <row r="20" spans="1:27">
      <c r="A20" s="37">
        <v>0.65</v>
      </c>
      <c r="B20" s="38">
        <v>-2181391.54</v>
      </c>
      <c r="C20" s="38">
        <v>191825.98</v>
      </c>
      <c r="D20" s="38">
        <v>2307318.94</v>
      </c>
      <c r="E20" s="38">
        <v>4188545.3</v>
      </c>
      <c r="F20" s="38">
        <v>5856903.29</v>
      </c>
      <c r="G20" s="38">
        <v>7331912.7800000003</v>
      </c>
      <c r="H20" s="38">
        <v>8631380.3399999999</v>
      </c>
      <c r="I20" s="38">
        <v>9771549.5399999991</v>
      </c>
      <c r="J20" s="38">
        <v>10767237.949999999</v>
      </c>
      <c r="K20" s="38">
        <v>11631961.869999999</v>
      </c>
      <c r="L20" s="38">
        <v>12378050.029999999</v>
      </c>
      <c r="M20" s="38">
        <v>13016747.27</v>
      </c>
      <c r="N20" s="38">
        <v>13558308.970000001</v>
      </c>
      <c r="O20" s="38">
        <v>14012087.220000001</v>
      </c>
      <c r="P20" s="38">
        <v>14386609.4</v>
      </c>
      <c r="Q20" s="38">
        <v>14689649.810000001</v>
      </c>
      <c r="R20" s="38">
        <v>14928295.060000001</v>
      </c>
      <c r="S20" s="38">
        <v>15109003.74</v>
      </c>
      <c r="T20" s="38">
        <v>15237660.83</v>
      </c>
      <c r="U20" s="38">
        <v>15319627.449999999</v>
      </c>
      <c r="V20" s="38">
        <v>15359786.15</v>
      </c>
      <c r="W20" s="38">
        <v>15362582.390000001</v>
      </c>
      <c r="X20" s="38">
        <v>15332062.34</v>
      </c>
      <c r="Y20" s="38">
        <v>15271907.43</v>
      </c>
      <c r="Z20" s="38">
        <v>15185465.91</v>
      </c>
      <c r="AA20" s="38">
        <v>15075781.67</v>
      </c>
    </row>
  </sheetData>
  <conditionalFormatting sqref="B5:AA20">
    <cfRule type="cellIs" dxfId="0" priority="1" operator="greaterThan">
      <formula>15000000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2"/>
  <dimension ref="A1:D12"/>
  <sheetViews>
    <sheetView tabSelected="1" workbookViewId="0">
      <selection activeCell="I21" sqref="I21"/>
    </sheetView>
  </sheetViews>
  <sheetFormatPr defaultRowHeight="12.75"/>
  <cols>
    <col min="1" max="1" width="16.85546875" bestFit="1" customWidth="1"/>
    <col min="2" max="2" width="18.42578125" bestFit="1" customWidth="1"/>
    <col min="3" max="3" width="12" bestFit="1" customWidth="1"/>
    <col min="4" max="4" width="24.85546875" bestFit="1" customWidth="1"/>
  </cols>
  <sheetData>
    <row r="1" spans="1:4">
      <c r="A1" t="s">
        <v>30</v>
      </c>
      <c r="B1" t="s">
        <v>36</v>
      </c>
      <c r="C1" t="s">
        <v>37</v>
      </c>
      <c r="D1" t="s">
        <v>31</v>
      </c>
    </row>
    <row r="2" spans="1:4">
      <c r="A2" s="17">
        <v>0.25</v>
      </c>
      <c r="B2" s="22">
        <v>3317893.06</v>
      </c>
      <c r="D2" s="15">
        <v>0.24999922653803297</v>
      </c>
    </row>
    <row r="3" spans="1:4">
      <c r="A3" s="17">
        <v>0.3</v>
      </c>
      <c r="B3" s="22">
        <v>3862670.86</v>
      </c>
      <c r="C3" s="22">
        <v>10895556.008000003</v>
      </c>
      <c r="D3" s="15">
        <v>0.29999922653803296</v>
      </c>
    </row>
    <row r="4" spans="1:4">
      <c r="A4" s="17">
        <v>0.35</v>
      </c>
      <c r="B4" s="22">
        <v>4404471.3499999996</v>
      </c>
      <c r="C4" s="22">
        <v>10836009.726000002</v>
      </c>
      <c r="D4" s="15">
        <v>0.34999922653803295</v>
      </c>
    </row>
    <row r="5" spans="1:4">
      <c r="A5" s="17">
        <v>0.4</v>
      </c>
      <c r="B5" s="22">
        <v>4795452.18</v>
      </c>
      <c r="C5" s="22">
        <v>7819616.6580000017</v>
      </c>
      <c r="D5" s="15">
        <v>0.39999922653803294</v>
      </c>
    </row>
    <row r="6" spans="1:4">
      <c r="A6" s="17">
        <v>0.45</v>
      </c>
      <c r="B6" s="22">
        <v>4839586.92</v>
      </c>
      <c r="C6" s="22">
        <v>882694.79600000021</v>
      </c>
      <c r="D6" s="15">
        <v>0.41869634255509375</v>
      </c>
    </row>
    <row r="7" spans="1:4">
      <c r="A7" s="17">
        <v>0.5</v>
      </c>
      <c r="B7" s="22">
        <v>4839586.92</v>
      </c>
      <c r="C7" s="22">
        <v>-4.000000000000001E-3</v>
      </c>
      <c r="D7" s="15">
        <v>0.41869634255509375</v>
      </c>
    </row>
    <row r="8" spans="1:4">
      <c r="A8" s="17">
        <v>0.55000000000000004</v>
      </c>
      <c r="B8" s="22">
        <v>4839586.92</v>
      </c>
      <c r="C8" s="22">
        <v>-4.000000000000001E-3</v>
      </c>
      <c r="D8" s="15">
        <v>0.41869634255509375</v>
      </c>
    </row>
    <row r="9" spans="1:4">
      <c r="A9" s="17">
        <v>0.6</v>
      </c>
      <c r="B9" s="22">
        <v>4839586.92</v>
      </c>
      <c r="C9" s="22">
        <v>-3.9999999999999966E-3</v>
      </c>
      <c r="D9" s="15">
        <v>0.41869634255509375</v>
      </c>
    </row>
    <row r="10" spans="1:4">
      <c r="A10" s="17">
        <v>0.65</v>
      </c>
      <c r="B10" s="22">
        <v>4839586.92</v>
      </c>
      <c r="C10" s="22">
        <v>-3.9999999999999966E-3</v>
      </c>
      <c r="D10" s="15">
        <v>0.41869634255509375</v>
      </c>
    </row>
    <row r="11" spans="1:4">
      <c r="A11" s="17">
        <v>0.7</v>
      </c>
      <c r="B11" s="22">
        <v>4839586.92</v>
      </c>
      <c r="C11" s="22">
        <v>-3.9999999999999966E-3</v>
      </c>
      <c r="D11" s="15">
        <v>0.41869634255509375</v>
      </c>
    </row>
    <row r="12" spans="1:4">
      <c r="A12" s="17">
        <v>0.75</v>
      </c>
      <c r="B12" s="22">
        <v>4839586.92</v>
      </c>
      <c r="C12" s="22">
        <v>-4.0000000000000053E-3</v>
      </c>
      <c r="D12" s="15">
        <v>0.41869634255509375</v>
      </c>
    </row>
  </sheetData>
  <phoneticPr fontId="3"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CB_DATA_</vt:lpstr>
      <vt:lpstr>Figure 10.2</vt:lpstr>
      <vt:lpstr>Figure 10.3</vt:lpstr>
      <vt:lpstr>Figure 10.4</vt:lpstr>
      <vt:lpstr>Figure 10.5</vt:lpstr>
      <vt:lpstr>Figure 10.6</vt:lpstr>
      <vt:lpstr>Figure 10.7</vt:lpstr>
      <vt:lpstr>Figure 10.8</vt:lpstr>
      <vt:lpstr>Figure 10.9</vt:lpstr>
      <vt:lpstr>Figure 10.10</vt:lpstr>
      <vt:lpstr>Figure 10.11</vt:lpstr>
      <vt:lpstr>Figure 10.12</vt:lpstr>
      <vt:lpstr>Figure 10.13</vt:lpstr>
      <vt:lpstr>Figure 10.14</vt:lpstr>
      <vt:lpstr>Figure 10.15</vt:lpstr>
      <vt:lpstr>'Figure 10.3'!Print_Area</vt:lpstr>
    </vt:vector>
  </TitlesOfParts>
  <Company>Dartmouth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Amos Tuck School</dc:creator>
  <cp:lastModifiedBy>Steve.Powell</cp:lastModifiedBy>
  <cp:lastPrinted>2004-01-19T19:06:27Z</cp:lastPrinted>
  <dcterms:created xsi:type="dcterms:W3CDTF">1999-05-21T13:53:50Z</dcterms:created>
  <dcterms:modified xsi:type="dcterms:W3CDTF">2008-09-14T14:31:57Z</dcterms:modified>
</cp:coreProperties>
</file>